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55" activeTab="5"/>
  </bookViews>
  <sheets>
    <sheet name="工程報價單總表" sheetId="1" r:id="rId1"/>
    <sheet name="工程報價單明細表" sheetId="2" r:id="rId2"/>
    <sheet name="設備清冊" sheetId="4" r:id="rId3"/>
    <sheet name="綠色產品綠建材清冊" sheetId="7" r:id="rId4"/>
    <sheet name="(異動用)工程變更追加減總表" sheetId="5" r:id="rId5"/>
    <sheet name="(異動用)工程變更追加減明細表" sheetId="6" r:id="rId6"/>
  </sheets>
  <definedNames>
    <definedName name="_xlnm.Print_Area" localSheetId="5">'(異動用)工程變更追加減明細表'!$A$1:$M$60</definedName>
    <definedName name="_xlnm.Print_Area" localSheetId="4">'(異動用)工程變更追加減總表'!$A$1:$M$26</definedName>
    <definedName name="_xlnm.Print_Area" localSheetId="0">工程報價單總表!$A$1:$H$25</definedName>
    <definedName name="_xlnm.Print_Area" localSheetId="2">設備清冊!$A$1:$J$12</definedName>
    <definedName name="_xlnm.Print_Titles" localSheetId="2">設備清冊!$1:$4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7" l="1"/>
  <c r="M56" i="6" l="1"/>
  <c r="M57" i="6" s="1"/>
  <c r="M58" i="6" s="1"/>
  <c r="L57" i="6"/>
  <c r="L58" i="6" s="1"/>
  <c r="L56" i="6"/>
  <c r="K57" i="6"/>
  <c r="K58" i="6" s="1"/>
  <c r="K56" i="6"/>
  <c r="J57" i="6"/>
  <c r="J58" i="6" s="1"/>
  <c r="J56" i="6"/>
  <c r="G58" i="6"/>
  <c r="G57" i="6"/>
  <c r="G56" i="6"/>
  <c r="M22" i="5"/>
  <c r="L22" i="5"/>
  <c r="K23" i="5"/>
  <c r="K24" i="5" s="1"/>
  <c r="K22" i="5"/>
  <c r="J23" i="5"/>
  <c r="J24" i="5" s="1"/>
  <c r="J22" i="5"/>
  <c r="G24" i="5"/>
  <c r="G23" i="5"/>
  <c r="G22" i="5"/>
  <c r="H6" i="4"/>
  <c r="I6" i="4" s="1"/>
  <c r="H7" i="4"/>
  <c r="I7" i="4" s="1"/>
  <c r="H8" i="4"/>
  <c r="I8" i="4" s="1"/>
  <c r="H9" i="4"/>
  <c r="I9" i="4" s="1"/>
  <c r="H10" i="4"/>
  <c r="I10" i="4" s="1"/>
  <c r="H5" i="4"/>
  <c r="I5" i="4" s="1"/>
  <c r="G49" i="2"/>
  <c r="G48" i="2"/>
  <c r="G47" i="2"/>
  <c r="M23" i="5" l="1"/>
  <c r="M24" i="5" s="1"/>
  <c r="L23" i="5"/>
  <c r="L24" i="5" s="1"/>
  <c r="K12" i="6"/>
  <c r="M26" i="6"/>
  <c r="L18" i="6"/>
  <c r="L12" i="6"/>
  <c r="M53" i="6"/>
  <c r="M44" i="6"/>
  <c r="M48" i="6" s="1"/>
  <c r="M39" i="6"/>
  <c r="M38" i="6"/>
  <c r="M34" i="6"/>
  <c r="M27" i="6"/>
  <c r="M23" i="6"/>
  <c r="M22" i="6"/>
  <c r="M21" i="6"/>
  <c r="K18" i="6"/>
  <c r="L54" i="6"/>
  <c r="K54" i="6"/>
  <c r="J54" i="6"/>
  <c r="G54" i="6"/>
  <c r="G48" i="6"/>
  <c r="L48" i="6"/>
  <c r="K48" i="6"/>
  <c r="J48" i="6"/>
  <c r="G42" i="6"/>
  <c r="L42" i="6"/>
  <c r="K42" i="6"/>
  <c r="J42" i="6"/>
  <c r="G36" i="6"/>
  <c r="L36" i="6"/>
  <c r="J36" i="6"/>
  <c r="L30" i="6"/>
  <c r="K30" i="6"/>
  <c r="J30" i="6"/>
  <c r="G30" i="6"/>
  <c r="G24" i="6"/>
  <c r="L24" i="6"/>
  <c r="J24" i="6"/>
  <c r="J18" i="6"/>
  <c r="G18" i="6"/>
  <c r="G12" i="6"/>
  <c r="M52" i="6"/>
  <c r="M51" i="6"/>
  <c r="M47" i="6"/>
  <c r="M46" i="6"/>
  <c r="M45" i="6"/>
  <c r="M41" i="6"/>
  <c r="M40" i="6"/>
  <c r="M35" i="6"/>
  <c r="M33" i="6"/>
  <c r="M32" i="6"/>
  <c r="M29" i="6"/>
  <c r="M28" i="6"/>
  <c r="M20" i="6"/>
  <c r="M17" i="6"/>
  <c r="M16" i="6"/>
  <c r="M15" i="6"/>
  <c r="M18" i="6" s="1"/>
  <c r="M14" i="6"/>
  <c r="J53" i="6"/>
  <c r="J52" i="6"/>
  <c r="J51" i="6"/>
  <c r="G46" i="6"/>
  <c r="J47" i="6"/>
  <c r="J46" i="6"/>
  <c r="J45" i="6"/>
  <c r="J44" i="6"/>
  <c r="J41" i="6"/>
  <c r="J40" i="6"/>
  <c r="J39" i="6"/>
  <c r="J38" i="6"/>
  <c r="J35" i="6"/>
  <c r="J34" i="6"/>
  <c r="J33" i="6"/>
  <c r="J32" i="6"/>
  <c r="J29" i="6"/>
  <c r="J28" i="6"/>
  <c r="J27" i="6"/>
  <c r="J26" i="6"/>
  <c r="J23" i="6"/>
  <c r="J22" i="6"/>
  <c r="J21" i="6"/>
  <c r="J20" i="6"/>
  <c r="J17" i="6"/>
  <c r="J16" i="6"/>
  <c r="J15" i="6"/>
  <c r="J11" i="6"/>
  <c r="G53" i="6"/>
  <c r="G52" i="6"/>
  <c r="G51" i="6"/>
  <c r="G47" i="6"/>
  <c r="G45" i="6"/>
  <c r="G44" i="6"/>
  <c r="G41" i="6"/>
  <c r="G40" i="6"/>
  <c r="G39" i="6"/>
  <c r="G38" i="6"/>
  <c r="G35" i="6"/>
  <c r="G34" i="6"/>
  <c r="G33" i="6"/>
  <c r="G32" i="6"/>
  <c r="G29" i="6"/>
  <c r="G28" i="6"/>
  <c r="G27" i="6"/>
  <c r="G26" i="6"/>
  <c r="G23" i="6"/>
  <c r="G22" i="6"/>
  <c r="G21" i="6"/>
  <c r="G20" i="6"/>
  <c r="G17" i="6"/>
  <c r="G16" i="6"/>
  <c r="G15" i="6"/>
  <c r="G11" i="6"/>
  <c r="M21" i="5"/>
  <c r="M20" i="5"/>
  <c r="M19" i="5"/>
  <c r="M18" i="5"/>
  <c r="M16" i="5"/>
  <c r="M15" i="5"/>
  <c r="M14" i="5"/>
  <c r="M13" i="5"/>
  <c r="M12" i="5"/>
  <c r="M11" i="5"/>
  <c r="M10" i="5"/>
  <c r="M9" i="5"/>
  <c r="J21" i="5"/>
  <c r="J20" i="5"/>
  <c r="J19" i="5"/>
  <c r="J18" i="5"/>
  <c r="J16" i="5"/>
  <c r="J15" i="5"/>
  <c r="J14" i="5"/>
  <c r="J13" i="5"/>
  <c r="J12" i="5"/>
  <c r="J11" i="5"/>
  <c r="J10" i="5"/>
  <c r="J9" i="5"/>
  <c r="G21" i="5"/>
  <c r="G20" i="5"/>
  <c r="G19" i="5"/>
  <c r="G18" i="5"/>
  <c r="G16" i="5"/>
  <c r="G15" i="5"/>
  <c r="G14" i="5"/>
  <c r="G13" i="5"/>
  <c r="G12" i="5"/>
  <c r="G11" i="5"/>
  <c r="G10" i="5"/>
  <c r="G9" i="5"/>
  <c r="L14" i="7"/>
  <c r="L13" i="7"/>
  <c r="L12" i="7"/>
  <c r="L11" i="7"/>
  <c r="L10" i="7"/>
  <c r="L9" i="7"/>
  <c r="M42" i="6" l="1"/>
  <c r="M30" i="6"/>
  <c r="M24" i="6"/>
  <c r="M11" i="6"/>
  <c r="M54" i="6"/>
  <c r="M36" i="6"/>
  <c r="K36" i="6"/>
  <c r="K24" i="6"/>
  <c r="G45" i="2"/>
  <c r="D16" i="1"/>
  <c r="D15" i="1"/>
  <c r="D14" i="1"/>
  <c r="F16" i="1"/>
  <c r="F15" i="1"/>
  <c r="F14" i="1"/>
  <c r="G14" i="1" s="1"/>
  <c r="F11" i="1"/>
  <c r="F10" i="1"/>
  <c r="F9" i="1"/>
  <c r="F8" i="1"/>
  <c r="F7" i="1"/>
  <c r="F6" i="1"/>
  <c r="F5" i="1"/>
  <c r="G29" i="2"/>
  <c r="G30" i="2"/>
  <c r="G43" i="2"/>
  <c r="G44" i="2"/>
  <c r="G42" i="2"/>
  <c r="G38" i="2"/>
  <c r="G39" i="2"/>
  <c r="G37" i="2"/>
  <c r="G40" i="2" s="1"/>
  <c r="G32" i="2"/>
  <c r="G33" i="2"/>
  <c r="G34" i="2"/>
  <c r="G27" i="2"/>
  <c r="G28" i="2"/>
  <c r="G23" i="2"/>
  <c r="G24" i="2"/>
  <c r="G22" i="2"/>
  <c r="G18" i="2"/>
  <c r="G19" i="2"/>
  <c r="G17" i="2"/>
  <c r="G13" i="2"/>
  <c r="G14" i="2"/>
  <c r="G12" i="2"/>
  <c r="G15" i="2" s="1"/>
  <c r="G7" i="2"/>
  <c r="G8" i="2"/>
  <c r="G9" i="2"/>
  <c r="G16" i="1" l="1"/>
  <c r="G15" i="1"/>
  <c r="G11" i="1"/>
  <c r="G6" i="1"/>
  <c r="G9" i="1"/>
  <c r="G35" i="2"/>
  <c r="G10" i="1" s="1"/>
  <c r="G25" i="2"/>
  <c r="G8" i="1" s="1"/>
  <c r="G10" i="2"/>
  <c r="G5" i="1" s="1"/>
  <c r="G20" i="2"/>
  <c r="G7" i="1" s="1"/>
  <c r="L7" i="7"/>
  <c r="G18" i="1" l="1"/>
  <c r="L6" i="7"/>
  <c r="L15" i="7" s="1"/>
  <c r="J10" i="6"/>
  <c r="J9" i="6"/>
  <c r="J12" i="6" s="1"/>
  <c r="J8" i="5"/>
  <c r="M10" i="6"/>
  <c r="G10" i="6"/>
  <c r="M9" i="6"/>
  <c r="M12" i="6" s="1"/>
  <c r="M8" i="5"/>
  <c r="G9" i="6"/>
  <c r="G8" i="5"/>
  <c r="G19" i="1" l="1"/>
  <c r="G20" i="1" s="1"/>
</calcChain>
</file>

<file path=xl/sharedStrings.xml><?xml version="1.0" encoding="utf-8"?>
<sst xmlns="http://schemas.openxmlformats.org/spreadsheetml/2006/main" count="349" uniqueCount="155">
  <si>
    <t>項次</t>
    <phoneticPr fontId="1" type="noConversion"/>
  </si>
  <si>
    <t>數量</t>
    <phoneticPr fontId="1" type="noConversion"/>
  </si>
  <si>
    <t>單位</t>
    <phoneticPr fontId="1" type="noConversion"/>
  </si>
  <si>
    <t>單價(含稅)</t>
    <phoneticPr fontId="1" type="noConversion"/>
  </si>
  <si>
    <t>備註</t>
    <phoneticPr fontId="1" type="noConversion"/>
  </si>
  <si>
    <t>壹、直接費用</t>
    <phoneticPr fontId="1" type="noConversion"/>
  </si>
  <si>
    <t>一</t>
    <phoneticPr fontId="1" type="noConversion"/>
  </si>
  <si>
    <t>拆除工程</t>
    <phoneticPr fontId="1" type="noConversion"/>
  </si>
  <si>
    <t>式</t>
    <phoneticPr fontId="1" type="noConversion"/>
  </si>
  <si>
    <t>二</t>
    <phoneticPr fontId="1" type="noConversion"/>
  </si>
  <si>
    <t>隔間工程</t>
    <phoneticPr fontId="1" type="noConversion"/>
  </si>
  <si>
    <t>三</t>
    <phoneticPr fontId="1" type="noConversion"/>
  </si>
  <si>
    <t>保護工程</t>
    <phoneticPr fontId="1" type="noConversion"/>
  </si>
  <si>
    <t>四</t>
    <phoneticPr fontId="1" type="noConversion"/>
  </si>
  <si>
    <t>弱電工程</t>
    <phoneticPr fontId="1" type="noConversion"/>
  </si>
  <si>
    <t>五</t>
    <phoneticPr fontId="1" type="noConversion"/>
  </si>
  <si>
    <t>泥作工程</t>
    <phoneticPr fontId="1" type="noConversion"/>
  </si>
  <si>
    <t>六</t>
    <phoneticPr fontId="1" type="noConversion"/>
  </si>
  <si>
    <t>油漆工程</t>
    <phoneticPr fontId="1" type="noConversion"/>
  </si>
  <si>
    <t>七</t>
    <phoneticPr fontId="1" type="noConversion"/>
  </si>
  <si>
    <t>木作工程</t>
    <phoneticPr fontId="1" type="noConversion"/>
  </si>
  <si>
    <t>貳、間接費用</t>
    <phoneticPr fontId="1" type="noConversion"/>
  </si>
  <si>
    <t>八</t>
    <phoneticPr fontId="1" type="noConversion"/>
  </si>
  <si>
    <t>保險費用</t>
    <phoneticPr fontId="1" type="noConversion"/>
  </si>
  <si>
    <t>九</t>
    <phoneticPr fontId="1" type="noConversion"/>
  </si>
  <si>
    <t>…</t>
    <phoneticPr fontId="1" type="noConversion"/>
  </si>
  <si>
    <t>工程報價單總表</t>
    <phoneticPr fontId="1" type="noConversion"/>
  </si>
  <si>
    <t>廠商名稱</t>
    <phoneticPr fontId="4" type="noConversion"/>
  </si>
  <si>
    <t>數量</t>
  </si>
  <si>
    <t>照片</t>
    <phoneticPr fontId="4" type="noConversion"/>
  </si>
  <si>
    <t>組</t>
    <phoneticPr fontId="4" type="noConversion"/>
  </si>
  <si>
    <t>高腳椅</t>
    <phoneticPr fontId="4" type="noConversion"/>
  </si>
  <si>
    <t>張</t>
    <phoneticPr fontId="4" type="noConversion"/>
  </si>
  <si>
    <t>雨衣層架</t>
    <phoneticPr fontId="4" type="noConversion"/>
  </si>
  <si>
    <t>個</t>
    <phoneticPr fontId="4" type="noConversion"/>
  </si>
  <si>
    <t>台</t>
    <phoneticPr fontId="4" type="noConversion"/>
  </si>
  <si>
    <t>廠商名稱</t>
  </si>
  <si>
    <t>契約金額</t>
  </si>
  <si>
    <t>項次</t>
  </si>
  <si>
    <t>項目名稱</t>
  </si>
  <si>
    <t>增減金額</t>
  </si>
  <si>
    <t>備註</t>
  </si>
  <si>
    <t xml:space="preserve"> 數量 </t>
  </si>
  <si>
    <t>增加金額</t>
  </si>
  <si>
    <t>減少金額</t>
  </si>
  <si>
    <t>加減帳合計</t>
  </si>
  <si>
    <t>木作工程</t>
  </si>
  <si>
    <t>□原合約工程項目追加減 □新增工作項目</t>
    <phoneticPr fontId="1" type="noConversion"/>
  </si>
  <si>
    <t>工程變更追加減總表</t>
    <phoneticPr fontId="1" type="noConversion"/>
  </si>
  <si>
    <t>耐然一級石膏板隔間</t>
  </si>
  <si>
    <t>主管辦公室造型高櫃</t>
  </si>
  <si>
    <t>休息區木作造形牆櫃</t>
  </si>
  <si>
    <t>工程變更追加減明細表</t>
    <phoneticPr fontId="1" type="noConversion"/>
  </si>
  <si>
    <t>採購案號</t>
    <phoneticPr fontId="8" type="noConversion"/>
  </si>
  <si>
    <t>採購案名</t>
    <phoneticPr fontId="8" type="noConversion"/>
  </si>
  <si>
    <t>OOO採購案</t>
    <phoneticPr fontId="8" type="noConversion"/>
  </si>
  <si>
    <t>產品名稱與型號</t>
    <phoneticPr fontId="8" type="noConversion"/>
  </si>
  <si>
    <t>標章編號</t>
    <phoneticPr fontId="8" type="noConversion"/>
  </si>
  <si>
    <t>標章效期</t>
    <phoneticPr fontId="8" type="noConversion"/>
  </si>
  <si>
    <t>OOO鋪地材料用接著劑
CM-900 透明</t>
    <phoneticPr fontId="8" type="noConversion"/>
  </si>
  <si>
    <t xml:space="preserve"> GBM0102XXX</t>
    <phoneticPr fontId="8" type="noConversion"/>
  </si>
  <si>
    <t>報價日期</t>
    <phoneticPr fontId="1" type="noConversion"/>
  </si>
  <si>
    <t>總價(含稅)</t>
    <phoneticPr fontId="1" type="noConversion"/>
  </si>
  <si>
    <t>保固維護承諾事項</t>
    <phoneticPr fontId="1" type="noConversion"/>
  </si>
  <si>
    <t>報價廠商</t>
    <phoneticPr fontId="4" type="noConversion"/>
  </si>
  <si>
    <t>聯絡人</t>
    <phoneticPr fontId="4" type="noConversion"/>
  </si>
  <si>
    <t>電話／手機</t>
    <phoneticPr fontId="4" type="noConversion"/>
  </si>
  <si>
    <t>Email</t>
    <phoneticPr fontId="4" type="noConversion"/>
  </si>
  <si>
    <t>請蓋公司報價章或大小章</t>
    <phoneticPr fontId="4" type="noConversion"/>
  </si>
  <si>
    <t>OOO/OO/OO</t>
    <phoneticPr fontId="1" type="noConversion"/>
  </si>
  <si>
    <t>項目名稱</t>
    <phoneticPr fontId="1" type="noConversion"/>
  </si>
  <si>
    <t>工程報價單明細表</t>
    <phoneticPr fontId="1" type="noConversion"/>
  </si>
  <si>
    <t>本案保固期內，不另外收取費用。</t>
    <phoneticPr fontId="1" type="noConversion"/>
  </si>
  <si>
    <t>採購案名</t>
    <phoneticPr fontId="5" type="noConversion"/>
  </si>
  <si>
    <t>一</t>
    <phoneticPr fontId="1" type="noConversion"/>
  </si>
  <si>
    <t>規格／說明</t>
    <phoneticPr fontId="1" type="noConversion"/>
  </si>
  <si>
    <t>採購單號</t>
    <phoneticPr fontId="5" type="noConversion"/>
  </si>
  <si>
    <t>單位</t>
    <phoneticPr fontId="1" type="noConversion"/>
  </si>
  <si>
    <t>總價(含稅)</t>
    <phoneticPr fontId="4" type="noConversion"/>
  </si>
  <si>
    <t>訂製木紋高腳桌</t>
    <phoneticPr fontId="4" type="noConversion"/>
  </si>
  <si>
    <t xml:space="preserve">LG65吋商用薄型顯示器(65UL3J+紅外線觸控框)
</t>
    <phoneticPr fontId="4" type="noConversion"/>
  </si>
  <si>
    <t>七</t>
    <phoneticPr fontId="1" type="noConversion"/>
  </si>
  <si>
    <t>八</t>
    <phoneticPr fontId="1" type="noConversion"/>
  </si>
  <si>
    <t>九</t>
    <phoneticPr fontId="1" type="noConversion"/>
  </si>
  <si>
    <t>含施工安裝費用OOO元</t>
    <phoneticPr fontId="1" type="noConversion"/>
  </si>
  <si>
    <t>觸控顯示器工程-
頂天立地鋁擠型材支架</t>
    <phoneticPr fontId="4" type="noConversion"/>
  </si>
  <si>
    <t>觸控顯示器工程-
NOVA SDP-200 SERVER IPC播放主機</t>
    <phoneticPr fontId="4" type="noConversion"/>
  </si>
  <si>
    <t>含管理系統OOO元</t>
    <phoneticPr fontId="4" type="noConversion"/>
  </si>
  <si>
    <t>3
4</t>
    <phoneticPr fontId="1" type="noConversion"/>
  </si>
  <si>
    <t>項目名稱</t>
    <phoneticPr fontId="1" type="noConversion"/>
  </si>
  <si>
    <t>OO室內裝修股份有限公司</t>
    <phoneticPr fontId="4" type="noConversion"/>
  </si>
  <si>
    <t>PPXXXXXXXX</t>
    <phoneticPr fontId="8" type="noConversion"/>
  </si>
  <si>
    <t>OOO採購案</t>
    <phoneticPr fontId="1" type="noConversion"/>
  </si>
  <si>
    <t>PPXXXXXXXX</t>
    <phoneticPr fontId="1" type="noConversion"/>
  </si>
  <si>
    <t>小計(含稅)</t>
    <phoneticPr fontId="4" type="noConversion"/>
  </si>
  <si>
    <t>…</t>
    <phoneticPr fontId="1" type="noConversion"/>
  </si>
  <si>
    <t>OOO/OO/OO~OOO/OO/OO</t>
    <phoneticPr fontId="1" type="noConversion"/>
  </si>
  <si>
    <t>填寫注意事項：各產品名稱與型號，單價請填"實際購置含稅價"。</t>
    <phoneticPr fontId="1" type="noConversion"/>
  </si>
  <si>
    <t>個</t>
    <phoneticPr fontId="1" type="noConversion"/>
  </si>
  <si>
    <t>採購案號</t>
    <phoneticPr fontId="1" type="noConversion"/>
  </si>
  <si>
    <t>採購案名</t>
    <phoneticPr fontId="1" type="noConversion"/>
  </si>
  <si>
    <t>OOO採購案</t>
    <phoneticPr fontId="1" type="noConversion"/>
  </si>
  <si>
    <t>PPXXXXXXXX</t>
    <phoneticPr fontId="1" type="noConversion"/>
  </si>
  <si>
    <t>OO室內裝修股份有限公司</t>
    <phoneticPr fontId="1" type="noConversion"/>
  </si>
  <si>
    <t>貳、間接費用</t>
    <phoneticPr fontId="1" type="noConversion"/>
  </si>
  <si>
    <t>規格／說明</t>
    <phoneticPr fontId="1" type="noConversion"/>
  </si>
  <si>
    <t>單位</t>
    <phoneticPr fontId="1" type="noConversion"/>
  </si>
  <si>
    <t xml:space="preserve"> 異動結果 </t>
    <phoneticPr fontId="1" type="noConversion"/>
  </si>
  <si>
    <t>原契約</t>
    <phoneticPr fontId="1" type="noConversion"/>
  </si>
  <si>
    <t>總價(含稅)</t>
    <phoneticPr fontId="1" type="noConversion"/>
  </si>
  <si>
    <t>綠色產品／綠建材清冊</t>
    <phoneticPr fontId="8" type="noConversion"/>
  </si>
  <si>
    <t>綠色產品種類</t>
    <phoneticPr fontId="1" type="noConversion"/>
  </si>
  <si>
    <r>
      <rPr>
        <sz val="10"/>
        <color theme="1"/>
        <rFont val="微軟正黑體"/>
        <family val="2"/>
        <charset val="136"/>
      </rPr>
      <t>□</t>
    </r>
    <r>
      <rPr>
        <sz val="11"/>
        <color theme="1"/>
        <rFont val="微軟正黑體"/>
        <family val="2"/>
        <charset val="136"/>
      </rPr>
      <t xml:space="preserve">國內
</t>
    </r>
    <r>
      <rPr>
        <sz val="10"/>
        <color theme="1"/>
        <rFont val="微軟正黑體"/>
        <family val="2"/>
        <charset val="136"/>
      </rPr>
      <t>□</t>
    </r>
    <r>
      <rPr>
        <sz val="11"/>
        <color theme="1"/>
        <rFont val="微軟正黑體"/>
        <family val="2"/>
        <charset val="136"/>
      </rPr>
      <t>國外</t>
    </r>
    <phoneticPr fontId="1" type="noConversion"/>
  </si>
  <si>
    <r>
      <rPr>
        <sz val="10"/>
        <color theme="1"/>
        <rFont val="微軟正黑體"/>
        <family val="2"/>
        <charset val="136"/>
      </rPr>
      <t>□</t>
    </r>
    <r>
      <rPr>
        <sz val="11"/>
        <color theme="1"/>
        <rFont val="微軟正黑體"/>
        <family val="2"/>
        <charset val="136"/>
      </rPr>
      <t xml:space="preserve">原料
</t>
    </r>
    <r>
      <rPr>
        <sz val="10"/>
        <color theme="1"/>
        <rFont val="微軟正黑體"/>
        <family val="2"/>
        <charset val="136"/>
      </rPr>
      <t>□</t>
    </r>
    <r>
      <rPr>
        <sz val="11"/>
        <color theme="1"/>
        <rFont val="微軟正黑體"/>
        <family val="2"/>
        <charset val="136"/>
      </rPr>
      <t>成品</t>
    </r>
    <phoneticPr fontId="1" type="noConversion"/>
  </si>
  <si>
    <t>壹、直接費用</t>
    <phoneticPr fontId="1" type="noConversion"/>
  </si>
  <si>
    <t>七</t>
    <phoneticPr fontId="1" type="noConversion"/>
  </si>
  <si>
    <t>(綠色產品/綠建材)</t>
    <phoneticPr fontId="1" type="noConversion"/>
  </si>
  <si>
    <t>十</t>
    <phoneticPr fontId="1" type="noConversion"/>
  </si>
  <si>
    <t>室裝證申請費用</t>
    <phoneticPr fontId="1" type="noConversion"/>
  </si>
  <si>
    <t>增加金額</t>
    <phoneticPr fontId="1" type="noConversion"/>
  </si>
  <si>
    <t>貳、間接費用</t>
    <phoneticPr fontId="1" type="noConversion"/>
  </si>
  <si>
    <t>壁面批土</t>
    <phoneticPr fontId="1" type="noConversion"/>
  </si>
  <si>
    <t>進口壁紙</t>
    <phoneticPr fontId="1" type="noConversion"/>
  </si>
  <si>
    <t>LED 圓型崁燈/含開孔配線安裝</t>
    <phoneticPr fontId="1" type="noConversion"/>
  </si>
  <si>
    <t>新設崁燈(新增)</t>
    <phoneticPr fontId="1" type="noConversion"/>
  </si>
  <si>
    <r>
      <rPr>
        <sz val="6"/>
        <color theme="1"/>
        <rFont val="新細明體"/>
        <family val="1"/>
        <charset val="136"/>
      </rPr>
      <t>■</t>
    </r>
    <r>
      <rPr>
        <sz val="11"/>
        <color theme="1"/>
        <rFont val="微軟正黑體"/>
        <family val="2"/>
        <charset val="136"/>
      </rPr>
      <t xml:space="preserve">國內
</t>
    </r>
    <r>
      <rPr>
        <sz val="10"/>
        <color theme="1"/>
        <rFont val="微軟正黑體"/>
        <family val="2"/>
        <charset val="136"/>
      </rPr>
      <t>□</t>
    </r>
    <r>
      <rPr>
        <sz val="11"/>
        <color theme="1"/>
        <rFont val="微軟正黑體"/>
        <family val="2"/>
        <charset val="136"/>
      </rPr>
      <t>國外</t>
    </r>
    <phoneticPr fontId="1" type="noConversion"/>
  </si>
  <si>
    <r>
      <rPr>
        <sz val="10"/>
        <color theme="1"/>
        <rFont val="微軟正黑體"/>
        <family val="2"/>
        <charset val="136"/>
      </rPr>
      <t>■</t>
    </r>
    <r>
      <rPr>
        <sz val="11"/>
        <color theme="1"/>
        <rFont val="微軟正黑體"/>
        <family val="2"/>
        <charset val="136"/>
      </rPr>
      <t xml:space="preserve">原料
</t>
    </r>
    <r>
      <rPr>
        <sz val="10"/>
        <color theme="1"/>
        <rFont val="微軟正黑體"/>
        <family val="2"/>
        <charset val="136"/>
      </rPr>
      <t>□</t>
    </r>
    <r>
      <rPr>
        <sz val="11"/>
        <color theme="1"/>
        <rFont val="微軟正黑體"/>
        <family val="2"/>
        <charset val="136"/>
      </rPr>
      <t>成品</t>
    </r>
    <phoneticPr fontId="1" type="noConversion"/>
  </si>
  <si>
    <r>
      <rPr>
        <sz val="10"/>
        <color theme="1"/>
        <rFont val="微軟正黑體"/>
        <family val="2"/>
        <charset val="136"/>
      </rPr>
      <t>□</t>
    </r>
    <r>
      <rPr>
        <sz val="11"/>
        <color theme="1"/>
        <rFont val="微軟正黑體"/>
        <family val="2"/>
        <charset val="136"/>
      </rPr>
      <t xml:space="preserve">原料
</t>
    </r>
    <r>
      <rPr>
        <sz val="10"/>
        <color theme="1"/>
        <rFont val="微軟正黑體"/>
        <family val="2"/>
        <charset val="136"/>
      </rPr>
      <t>■</t>
    </r>
    <r>
      <rPr>
        <sz val="11"/>
        <color theme="1"/>
        <rFont val="微軟正黑體"/>
        <family val="2"/>
        <charset val="136"/>
      </rPr>
      <t>成品</t>
    </r>
    <phoneticPr fontId="1" type="noConversion"/>
  </si>
  <si>
    <r>
      <rPr>
        <sz val="10"/>
        <color theme="1"/>
        <rFont val="微軟正黑體"/>
        <family val="2"/>
        <charset val="136"/>
      </rPr>
      <t>□</t>
    </r>
    <r>
      <rPr>
        <sz val="11"/>
        <color theme="1"/>
        <rFont val="微軟正黑體"/>
        <family val="2"/>
        <charset val="136"/>
      </rPr>
      <t xml:space="preserve">國內
</t>
    </r>
    <r>
      <rPr>
        <sz val="10"/>
        <color theme="1"/>
        <rFont val="微軟正黑體"/>
        <family val="2"/>
        <charset val="136"/>
      </rPr>
      <t>■</t>
    </r>
    <r>
      <rPr>
        <sz val="11"/>
        <color theme="1"/>
        <rFont val="微軟正黑體"/>
        <family val="2"/>
        <charset val="136"/>
      </rPr>
      <t>國外</t>
    </r>
    <phoneticPr fontId="1" type="noConversion"/>
  </si>
  <si>
    <t>健康綠建材標章</t>
    <phoneticPr fontId="1" type="noConversion"/>
  </si>
  <si>
    <t>EPEAT
GOLD</t>
    <phoneticPr fontId="1" type="noConversion"/>
  </si>
  <si>
    <t>Apple iphone 14 pro 256G</t>
    <phoneticPr fontId="1" type="noConversion"/>
  </si>
  <si>
    <t>其他國外政府單位或公協會認可之環境保護標誌</t>
    <phoneticPr fontId="1" type="noConversion"/>
  </si>
  <si>
    <t>無</t>
    <phoneticPr fontId="1" type="noConversion"/>
  </si>
  <si>
    <t>臺</t>
    <phoneticPr fontId="1" type="noConversion"/>
  </si>
  <si>
    <r>
      <t xml:space="preserve">計價方式
</t>
    </r>
    <r>
      <rPr>
        <b/>
        <sz val="11"/>
        <color rgb="FFFF0000"/>
        <rFont val="微軟正黑體"/>
        <family val="2"/>
        <charset val="136"/>
      </rPr>
      <t>(請說明項目單價計算方式，需包含工費、材料費、安裝費、軟體費用之分攤說明)</t>
    </r>
    <phoneticPr fontId="4" type="noConversion"/>
  </si>
  <si>
    <t>設備清冊</t>
    <phoneticPr fontId="4" type="noConversion"/>
  </si>
  <si>
    <r>
      <t>備註：</t>
    </r>
    <r>
      <rPr>
        <sz val="12"/>
        <rFont val="微軟正黑體"/>
        <family val="2"/>
        <charset val="136"/>
      </rPr>
      <t>得標廠商應視本會需求配合提供本清冊之相關證明文件。</t>
    </r>
    <phoneticPr fontId="8" type="noConversion"/>
  </si>
  <si>
    <t>單價(未稅)</t>
    <phoneticPr fontId="1" type="noConversion"/>
  </si>
  <si>
    <t>小計(未稅)</t>
    <phoneticPr fontId="1" type="noConversion"/>
  </si>
  <si>
    <t>營業稅(5%)</t>
    <phoneticPr fontId="1" type="noConversion"/>
  </si>
  <si>
    <t>複價(未稅)</t>
    <phoneticPr fontId="1" type="noConversion"/>
  </si>
  <si>
    <t>合計(未稅)</t>
    <phoneticPr fontId="1" type="noConversion"/>
  </si>
  <si>
    <t>填寫注意事項：
1.請盡量將工／料拆項報價。
2.若項目為綠色採購品/綠建材，請於「規格／說明」欄位註明"綠色產品/綠建材"。
3.若屬新增項目請以黃底標示。</t>
    <phoneticPr fontId="1" type="noConversion"/>
  </si>
  <si>
    <t>填寫注意事項：
1.請盡量將工／料拆項報價。
2.若項目為綠色採購品/綠建材，請於「規格／說明」欄位註明"綠色產品/綠建材"。</t>
    <phoneticPr fontId="1" type="noConversion"/>
  </si>
  <si>
    <r>
      <rPr>
        <sz val="10"/>
        <color theme="1"/>
        <rFont val="微軟正黑體"/>
        <family val="2"/>
        <charset val="136"/>
      </rPr>
      <t>■</t>
    </r>
    <r>
      <rPr>
        <sz val="11"/>
        <color theme="1"/>
        <rFont val="微軟正黑體"/>
        <family val="2"/>
        <charset val="136"/>
      </rPr>
      <t xml:space="preserve">國內
</t>
    </r>
    <r>
      <rPr>
        <sz val="10"/>
        <color theme="1"/>
        <rFont val="微軟正黑體"/>
        <family val="2"/>
        <charset val="136"/>
      </rPr>
      <t>□</t>
    </r>
    <r>
      <rPr>
        <sz val="11"/>
        <color theme="1"/>
        <rFont val="微軟正黑體"/>
        <family val="2"/>
        <charset val="136"/>
      </rPr>
      <t>國外</t>
    </r>
    <phoneticPr fontId="1" type="noConversion"/>
  </si>
  <si>
    <t>節能標章</t>
    <phoneticPr fontId="1" type="noConversion"/>
  </si>
  <si>
    <t>台灣三洋(SANLUX)
SAC-110VSH/SAE-110VSH</t>
    <phoneticPr fontId="1" type="noConversion"/>
  </si>
  <si>
    <t>2022/08/23 - 2024/08/22</t>
    <phoneticPr fontId="1" type="noConversion"/>
  </si>
  <si>
    <t>七</t>
    <phoneticPr fontId="1" type="noConversion"/>
  </si>
  <si>
    <t>五</t>
    <phoneticPr fontId="1" type="noConversion"/>
  </si>
  <si>
    <t>九</t>
    <phoneticPr fontId="1" type="noConversion"/>
  </si>
  <si>
    <t>對應報價單項次</t>
    <phoneticPr fontId="8" type="noConversion"/>
  </si>
  <si>
    <t>對應報價單項次</t>
    <phoneticPr fontId="1" type="noConversion"/>
  </si>
  <si>
    <t>112年06月30日版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</si>
</sst>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[DBNum2][$-404]General"/>
    <numFmt numFmtId="177" formatCode="_-* #,##0_-;\-* #,##0_-;_-* &quot;-&quot;??_-;_-@_-"/>
    <numFmt numFmtId="178" formatCode="0_);[Red]\(0\)"/>
  </numFmts>
  <fonts count="30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1"/>
      <color indexed="8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1"/>
      <color theme="0" tint="-0.499984740745262"/>
      <name val="微軟正黑體"/>
      <family val="2"/>
      <charset val="136"/>
    </font>
    <font>
      <sz val="6"/>
      <color theme="1"/>
      <name val="新細明體"/>
      <family val="1"/>
      <charset val="136"/>
    </font>
    <font>
      <sz val="9"/>
      <color theme="0" tint="-0.499984740745262"/>
      <name val="微軟正黑體"/>
      <family val="2"/>
      <charset val="136"/>
    </font>
    <font>
      <b/>
      <sz val="11"/>
      <color theme="0" tint="-0.49998474074526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7" fillId="0" borderId="0"/>
    <xf numFmtId="0" fontId="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</cellStyleXfs>
  <cellXfs count="279">
    <xf numFmtId="0" fontId="0" fillId="0" borderId="0" xfId="0"/>
    <xf numFmtId="0" fontId="9" fillId="0" borderId="0" xfId="0" applyFont="1"/>
    <xf numFmtId="0" fontId="12" fillId="0" borderId="1" xfId="0" applyFont="1" applyBorder="1"/>
    <xf numFmtId="0" fontId="9" fillId="0" borderId="1" xfId="0" applyFont="1" applyBorder="1"/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/>
    <xf numFmtId="0" fontId="16" fillId="0" borderId="1" xfId="0" applyFont="1" applyBorder="1"/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3" applyFont="1">
      <alignment vertical="center"/>
    </xf>
    <xf numFmtId="0" fontId="18" fillId="0" borderId="0" xfId="3" applyFont="1">
      <alignment vertical="center"/>
    </xf>
    <xf numFmtId="0" fontId="18" fillId="0" borderId="0" xfId="3" applyFont="1" applyAlignment="1"/>
    <xf numFmtId="0" fontId="11" fillId="0" borderId="0" xfId="3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25" fillId="0" borderId="1" xfId="3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177" fontId="23" fillId="2" borderId="24" xfId="4" applyNumberFormat="1" applyFont="1" applyFill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176" fontId="21" fillId="0" borderId="15" xfId="1" applyNumberFormat="1" applyFont="1" applyBorder="1" applyAlignment="1">
      <alignment horizontal="left" vertical="center" wrapText="1"/>
    </xf>
    <xf numFmtId="0" fontId="25" fillId="0" borderId="14" xfId="3" applyFont="1" applyBorder="1" applyAlignment="1">
      <alignment horizontal="center" vertical="center"/>
    </xf>
    <xf numFmtId="0" fontId="25" fillId="0" borderId="15" xfId="3" applyFont="1" applyBorder="1" applyAlignment="1"/>
    <xf numFmtId="0" fontId="25" fillId="0" borderId="25" xfId="3" applyFont="1" applyBorder="1" applyAlignment="1">
      <alignment horizontal="center" vertical="center"/>
    </xf>
    <xf numFmtId="0" fontId="25" fillId="0" borderId="26" xfId="3" applyFont="1" applyBorder="1" applyAlignment="1">
      <alignment horizontal="center" vertical="center" wrapText="1"/>
    </xf>
    <xf numFmtId="0" fontId="25" fillId="0" borderId="19" xfId="3" applyFont="1" applyBorder="1" applyAlignment="1"/>
    <xf numFmtId="0" fontId="23" fillId="2" borderId="8" xfId="3" applyFont="1" applyFill="1" applyBorder="1" applyAlignment="1">
      <alignment horizontal="center" vertical="center"/>
    </xf>
    <xf numFmtId="0" fontId="23" fillId="2" borderId="8" xfId="3" applyFont="1" applyFill="1" applyBorder="1" applyAlignment="1">
      <alignment horizontal="center" vertical="center" wrapText="1"/>
    </xf>
    <xf numFmtId="177" fontId="23" fillId="2" borderId="8" xfId="4" applyNumberFormat="1" applyFont="1" applyFill="1" applyBorder="1" applyAlignment="1">
      <alignment horizontal="center" vertical="center"/>
    </xf>
    <xf numFmtId="0" fontId="23" fillId="2" borderId="24" xfId="3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9" fillId="0" borderId="15" xfId="0" applyFont="1" applyBorder="1"/>
    <xf numFmtId="0" fontId="9" fillId="0" borderId="14" xfId="0" applyFont="1" applyBorder="1" applyAlignment="1">
      <alignment horizontal="center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justify" vertical="center"/>
    </xf>
    <xf numFmtId="0" fontId="12" fillId="2" borderId="2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6" fillId="3" borderId="1" xfId="3" applyFont="1" applyFill="1" applyBorder="1" applyAlignment="1">
      <alignment horizontal="left" vertical="center" shrinkToFit="1"/>
    </xf>
    <xf numFmtId="178" fontId="26" fillId="0" borderId="1" xfId="2" applyNumberFormat="1" applyFont="1" applyFill="1" applyBorder="1" applyAlignment="1" applyProtection="1">
      <alignment horizontal="left" vertical="center"/>
      <protection locked="0"/>
    </xf>
    <xf numFmtId="178" fontId="26" fillId="0" borderId="1" xfId="2" applyNumberFormat="1" applyFont="1" applyBorder="1" applyAlignment="1" applyProtection="1">
      <alignment horizontal="left" vertical="center" wrapText="1"/>
      <protection locked="0"/>
    </xf>
    <xf numFmtId="0" fontId="26" fillId="3" borderId="1" xfId="3" applyFont="1" applyFill="1" applyBorder="1" applyAlignment="1">
      <alignment horizontal="left" vertical="center" wrapText="1" shrinkToFit="1"/>
    </xf>
    <xf numFmtId="0" fontId="26" fillId="3" borderId="26" xfId="3" applyFont="1" applyFill="1" applyBorder="1" applyAlignment="1">
      <alignment horizontal="left" vertical="center" wrapText="1" shrinkToFit="1"/>
    </xf>
    <xf numFmtId="178" fontId="26" fillId="0" borderId="26" xfId="2" applyNumberFormat="1" applyFont="1" applyBorder="1" applyAlignment="1" applyProtection="1">
      <alignment horizontal="left" vertical="center" wrapText="1"/>
      <protection locked="0"/>
    </xf>
    <xf numFmtId="0" fontId="26" fillId="0" borderId="1" xfId="3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1" fontId="26" fillId="0" borderId="1" xfId="5" applyNumberFormat="1" applyFont="1" applyBorder="1" applyAlignment="1" applyProtection="1">
      <alignment horizontal="center" vertical="center"/>
      <protection locked="0"/>
    </xf>
    <xf numFmtId="0" fontId="26" fillId="0" borderId="26" xfId="3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41" fontId="26" fillId="0" borderId="26" xfId="5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/>
    </xf>
    <xf numFmtId="41" fontId="9" fillId="0" borderId="1" xfId="0" applyNumberFormat="1" applyFont="1" applyBorder="1" applyAlignment="1">
      <alignment horizontal="justify" vertical="center"/>
    </xf>
    <xf numFmtId="41" fontId="12" fillId="0" borderId="1" xfId="0" applyNumberFormat="1" applyFont="1" applyBorder="1" applyAlignment="1">
      <alignment horizontal="justify" vertical="center"/>
    </xf>
    <xf numFmtId="41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41" fontId="26" fillId="0" borderId="1" xfId="0" applyNumberFormat="1" applyFont="1" applyBorder="1" applyAlignment="1">
      <alignment horizontal="justify" vertical="center"/>
    </xf>
    <xf numFmtId="41" fontId="26" fillId="0" borderId="15" xfId="0" applyNumberFormat="1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/>
    </xf>
    <xf numFmtId="0" fontId="9" fillId="4" borderId="1" xfId="0" applyFont="1" applyFill="1" applyBorder="1"/>
    <xf numFmtId="41" fontId="26" fillId="0" borderId="1" xfId="0" applyNumberFormat="1" applyFont="1" applyBorder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12" fillId="0" borderId="1" xfId="0" applyNumberFormat="1" applyFont="1" applyBorder="1" applyAlignment="1">
      <alignment horizontal="center" vertical="center"/>
    </xf>
    <xf numFmtId="41" fontId="12" fillId="0" borderId="1" xfId="0" applyNumberFormat="1" applyFont="1" applyBorder="1" applyAlignment="1">
      <alignment horizontal="center" vertical="center" wrapText="1"/>
    </xf>
    <xf numFmtId="41" fontId="9" fillId="0" borderId="26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9" fillId="0" borderId="5" xfId="0" applyFont="1" applyBorder="1"/>
    <xf numFmtId="0" fontId="9" fillId="0" borderId="28" xfId="0" applyFont="1" applyBorder="1"/>
    <xf numFmtId="0" fontId="26" fillId="0" borderId="1" xfId="0" applyFont="1" applyBorder="1" applyAlignment="1">
      <alignment horizontal="center" vertical="center" wrapText="1"/>
    </xf>
    <xf numFmtId="41" fontId="26" fillId="0" borderId="15" xfId="0" applyNumberFormat="1" applyFont="1" applyBorder="1" applyAlignment="1">
      <alignment horizontal="center" vertical="center"/>
    </xf>
    <xf numFmtId="41" fontId="9" fillId="0" borderId="15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41" fontId="26" fillId="0" borderId="1" xfId="0" applyNumberFormat="1" applyFont="1" applyBorder="1"/>
    <xf numFmtId="41" fontId="26" fillId="0" borderId="26" xfId="0" applyNumberFormat="1" applyFont="1" applyBorder="1" applyAlignment="1">
      <alignment horizontal="center"/>
    </xf>
    <xf numFmtId="41" fontId="26" fillId="0" borderId="1" xfId="0" applyNumberFormat="1" applyFont="1" applyBorder="1" applyAlignment="1">
      <alignment horizontal="left" vertical="center" wrapText="1"/>
    </xf>
    <xf numFmtId="41" fontId="26" fillId="0" borderId="19" xfId="0" applyNumberFormat="1" applyFont="1" applyBorder="1" applyAlignment="1">
      <alignment horizontal="center" vertical="center"/>
    </xf>
    <xf numFmtId="41" fontId="26" fillId="0" borderId="26" xfId="0" applyNumberFormat="1" applyFont="1" applyBorder="1" applyAlignment="1">
      <alignment horizontal="justify" vertical="center"/>
    </xf>
    <xf numFmtId="41" fontId="29" fillId="0" borderId="1" xfId="0" applyNumberFormat="1" applyFont="1" applyBorder="1" applyAlignment="1">
      <alignment horizontal="justify" vertical="center"/>
    </xf>
    <xf numFmtId="41" fontId="29" fillId="0" borderId="1" xfId="0" applyNumberFormat="1" applyFont="1" applyBorder="1" applyAlignment="1">
      <alignment horizontal="left" vertical="center" wrapText="1"/>
    </xf>
    <xf numFmtId="41" fontId="26" fillId="0" borderId="5" xfId="0" applyNumberFormat="1" applyFont="1" applyBorder="1" applyAlignment="1">
      <alignment horizontal="justify" vertical="center"/>
    </xf>
    <xf numFmtId="41" fontId="29" fillId="0" borderId="15" xfId="0" applyNumberFormat="1" applyFont="1" applyBorder="1" applyAlignment="1">
      <alignment horizontal="justify" vertical="center"/>
    </xf>
    <xf numFmtId="41" fontId="29" fillId="0" borderId="15" xfId="0" applyNumberFormat="1" applyFont="1" applyBorder="1" applyAlignment="1">
      <alignment horizontal="left" vertical="center" wrapText="1"/>
    </xf>
    <xf numFmtId="41" fontId="26" fillId="0" borderId="28" xfId="0" applyNumberFormat="1" applyFont="1" applyBorder="1" applyAlignment="1">
      <alignment horizontal="justify" vertical="center"/>
    </xf>
    <xf numFmtId="41" fontId="26" fillId="0" borderId="19" xfId="0" applyNumberFormat="1" applyFont="1" applyBorder="1" applyAlignment="1">
      <alignment horizontal="justify" vertical="center"/>
    </xf>
    <xf numFmtId="41" fontId="26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41" fontId="26" fillId="4" borderId="15" xfId="0" applyNumberFormat="1" applyFont="1" applyFill="1" applyBorder="1" applyAlignment="1">
      <alignment horizontal="center" vertical="center"/>
    </xf>
    <xf numFmtId="41" fontId="26" fillId="0" borderId="26" xfId="0" applyNumberFormat="1" applyFont="1" applyBorder="1" applyAlignment="1">
      <alignment horizontal="center" vertical="center"/>
    </xf>
    <xf numFmtId="41" fontId="26" fillId="0" borderId="5" xfId="0" applyNumberFormat="1" applyFont="1" applyBorder="1"/>
    <xf numFmtId="0" fontId="13" fillId="0" borderId="0" xfId="0" applyFont="1" applyFill="1" applyBorder="1" applyAlignment="1" applyProtection="1">
      <alignment vertical="top" wrapText="1"/>
      <protection locked="0"/>
    </xf>
    <xf numFmtId="0" fontId="11" fillId="0" borderId="0" xfId="3" applyFont="1" applyBorder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1" fontId="26" fillId="0" borderId="43" xfId="0" applyNumberFormat="1" applyFont="1" applyBorder="1"/>
    <xf numFmtId="0" fontId="12" fillId="0" borderId="14" xfId="0" applyFont="1" applyBorder="1" applyAlignment="1"/>
    <xf numFmtId="0" fontId="12" fillId="0" borderId="2" xfId="0" applyFont="1" applyBorder="1" applyAlignment="1"/>
    <xf numFmtId="0" fontId="12" fillId="0" borderId="21" xfId="0" applyFont="1" applyBorder="1"/>
    <xf numFmtId="0" fontId="26" fillId="0" borderId="21" xfId="0" applyFont="1" applyBorder="1" applyAlignment="1">
      <alignment horizontal="center"/>
    </xf>
    <xf numFmtId="41" fontId="26" fillId="0" borderId="21" xfId="0" applyNumberFormat="1" applyFont="1" applyBorder="1"/>
    <xf numFmtId="0" fontId="9" fillId="0" borderId="29" xfId="0" applyFont="1" applyBorder="1"/>
    <xf numFmtId="0" fontId="12" fillId="0" borderId="20" xfId="0" applyFont="1" applyBorder="1" applyAlignment="1"/>
    <xf numFmtId="0" fontId="12" fillId="0" borderId="20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13" xfId="0" applyFont="1" applyBorder="1" applyAlignment="1"/>
    <xf numFmtId="0" fontId="12" fillId="0" borderId="12" xfId="0" applyFont="1" applyBorder="1" applyAlignment="1"/>
    <xf numFmtId="41" fontId="26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41" fontId="9" fillId="0" borderId="5" xfId="0" applyNumberFormat="1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41" fontId="12" fillId="0" borderId="21" xfId="0" applyNumberFormat="1" applyFont="1" applyBorder="1" applyAlignment="1">
      <alignment horizontal="left" vertical="center" wrapText="1"/>
    </xf>
    <xf numFmtId="41" fontId="26" fillId="0" borderId="21" xfId="0" applyNumberFormat="1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41" fontId="12" fillId="0" borderId="21" xfId="0" applyNumberFormat="1" applyFont="1" applyBorder="1" applyAlignment="1">
      <alignment horizontal="center" vertical="center" wrapText="1"/>
    </xf>
    <xf numFmtId="41" fontId="29" fillId="0" borderId="21" xfId="0" applyNumberFormat="1" applyFont="1" applyBorder="1" applyAlignment="1">
      <alignment horizontal="left" vertical="center" wrapText="1"/>
    </xf>
    <xf numFmtId="41" fontId="29" fillId="0" borderId="29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9" fillId="0" borderId="21" xfId="0" applyFont="1" applyBorder="1" applyAlignment="1">
      <alignment horizontal="justify" vertical="center"/>
    </xf>
    <xf numFmtId="41" fontId="26" fillId="0" borderId="21" xfId="0" applyNumberFormat="1" applyFont="1" applyBorder="1" applyAlignment="1">
      <alignment horizontal="justify" vertical="center"/>
    </xf>
    <xf numFmtId="0" fontId="26" fillId="0" borderId="21" xfId="0" applyFont="1" applyBorder="1" applyAlignment="1">
      <alignment horizontal="center" vertical="center"/>
    </xf>
    <xf numFmtId="41" fontId="26" fillId="0" borderId="21" xfId="0" applyNumberFormat="1" applyFont="1" applyBorder="1" applyAlignment="1">
      <alignment horizontal="center" vertical="center"/>
    </xf>
    <xf numFmtId="41" fontId="26" fillId="0" borderId="29" xfId="0" applyNumberFormat="1" applyFont="1" applyBorder="1" applyAlignment="1">
      <alignment horizontal="justify" vertical="center"/>
    </xf>
    <xf numFmtId="0" fontId="12" fillId="0" borderId="3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9" fillId="0" borderId="21" xfId="0" applyFont="1" applyBorder="1" applyAlignment="1">
      <alignment horizontal="center" vertical="center" wrapText="1"/>
    </xf>
    <xf numFmtId="41" fontId="9" fillId="0" borderId="21" xfId="0" applyNumberFormat="1" applyFont="1" applyBorder="1" applyAlignment="1">
      <alignment horizontal="center" vertical="center" wrapText="1"/>
    </xf>
    <xf numFmtId="41" fontId="9" fillId="0" borderId="21" xfId="0" applyNumberFormat="1" applyFont="1" applyBorder="1" applyAlignment="1">
      <alignment vertical="center" wrapText="1"/>
    </xf>
    <xf numFmtId="41" fontId="9" fillId="0" borderId="29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vertical="center"/>
    </xf>
    <xf numFmtId="41" fontId="9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41" fontId="12" fillId="0" borderId="21" xfId="0" applyNumberFormat="1" applyFont="1" applyBorder="1" applyAlignment="1">
      <alignment horizontal="center" vertical="center"/>
    </xf>
    <xf numFmtId="41" fontId="26" fillId="0" borderId="29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wrapText="1"/>
    </xf>
    <xf numFmtId="0" fontId="12" fillId="0" borderId="44" xfId="0" applyFont="1" applyBorder="1" applyAlignment="1">
      <alignment wrapText="1"/>
    </xf>
    <xf numFmtId="41" fontId="26" fillId="0" borderId="43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0" fontId="12" fillId="0" borderId="45" xfId="0" applyFont="1" applyBorder="1" applyAlignment="1">
      <alignment wrapText="1"/>
    </xf>
    <xf numFmtId="41" fontId="26" fillId="0" borderId="46" xfId="0" applyNumberFormat="1" applyFont="1" applyBorder="1" applyAlignment="1">
      <alignment horizontal="center" vertical="center"/>
    </xf>
    <xf numFmtId="0" fontId="22" fillId="2" borderId="8" xfId="0" applyFont="1" applyFill="1" applyBorder="1" applyAlignment="1">
      <alignment horizontal="center"/>
    </xf>
    <xf numFmtId="177" fontId="22" fillId="2" borderId="8" xfId="4" applyNumberFormat="1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right" wrapText="1"/>
      <protection locked="0"/>
    </xf>
    <xf numFmtId="0" fontId="13" fillId="0" borderId="25" xfId="0" applyFont="1" applyFill="1" applyBorder="1" applyAlignment="1" applyProtection="1">
      <alignment horizontal="left" vertical="top" wrapText="1"/>
      <protection locked="0"/>
    </xf>
    <xf numFmtId="0" fontId="13" fillId="0" borderId="26" xfId="0" applyFont="1" applyFill="1" applyBorder="1" applyAlignment="1" applyProtection="1">
      <alignment horizontal="left" vertical="top" wrapText="1"/>
      <protection locked="0"/>
    </xf>
    <xf numFmtId="0" fontId="13" fillId="0" borderId="19" xfId="0" applyFont="1" applyFill="1" applyBorder="1" applyAlignment="1" applyProtection="1">
      <alignment horizontal="left" vertical="top" wrapText="1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2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2" fillId="0" borderId="1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22" fillId="2" borderId="7" xfId="3" applyFont="1" applyFill="1" applyBorder="1" applyAlignment="1">
      <alignment horizontal="center" vertical="center" wrapText="1"/>
    </xf>
    <xf numFmtId="0" fontId="22" fillId="2" borderId="8" xfId="3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176" fontId="21" fillId="0" borderId="1" xfId="1" applyNumberFormat="1" applyFont="1" applyBorder="1" applyAlignment="1">
      <alignment horizontal="center" vertical="center" wrapText="1"/>
    </xf>
    <xf numFmtId="0" fontId="13" fillId="0" borderId="33" xfId="0" applyFont="1" applyFill="1" applyBorder="1" applyAlignment="1" applyProtection="1">
      <alignment horizontal="left" vertical="top" wrapText="1"/>
      <protection locked="0"/>
    </xf>
    <xf numFmtId="0" fontId="13" fillId="0" borderId="34" xfId="0" applyFont="1" applyFill="1" applyBorder="1" applyAlignment="1" applyProtection="1">
      <alignment horizontal="left" vertical="top" wrapText="1"/>
      <protection locked="0"/>
    </xf>
    <xf numFmtId="0" fontId="13" fillId="0" borderId="35" xfId="0" applyFont="1" applyFill="1" applyBorder="1" applyAlignment="1" applyProtection="1">
      <alignment horizontal="left" vertical="top" wrapText="1"/>
      <protection locked="0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3" fontId="11" fillId="0" borderId="40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</cellXfs>
  <cellStyles count="6">
    <cellStyle name="0,0_x000d__x000a_NA_x000d__x000a_ 2" xfId="2"/>
    <cellStyle name="一般" xfId="0" builtinId="0"/>
    <cellStyle name="一般 2" xfId="3"/>
    <cellStyle name="一般_Sheet2" xfId="1"/>
    <cellStyle name="千分位 2" xfId="4"/>
    <cellStyle name="貨幣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5"/>
  <sheetViews>
    <sheetView view="pageBreakPreview" topLeftCell="A19" zoomScale="130" zoomScaleNormal="130" zoomScaleSheetLayoutView="130" workbookViewId="0">
      <selection activeCell="B38" sqref="B38"/>
    </sheetView>
  </sheetViews>
  <sheetFormatPr defaultRowHeight="15"/>
  <cols>
    <col min="1" max="1" width="12.140625" style="4" customWidth="1"/>
    <col min="2" max="2" width="19.5703125" style="1" customWidth="1"/>
    <col min="3" max="3" width="32.5703125" style="1" customWidth="1"/>
    <col min="4" max="5" width="9.140625" style="1"/>
    <col min="6" max="7" width="14.5703125" style="1" customWidth="1"/>
    <col min="8" max="8" width="31.140625" style="1" customWidth="1"/>
    <col min="9" max="16384" width="9.140625" style="1"/>
  </cols>
  <sheetData>
    <row r="1" spans="1:10" ht="39.950000000000003" customHeight="1" thickBot="1">
      <c r="A1" s="180" t="s">
        <v>26</v>
      </c>
      <c r="B1" s="180"/>
      <c r="C1" s="180"/>
      <c r="D1" s="180"/>
      <c r="E1" s="180"/>
      <c r="F1" s="180"/>
      <c r="G1" s="180"/>
      <c r="H1" s="180"/>
    </row>
    <row r="2" spans="1:10" ht="17.25" customHeight="1" thickBot="1">
      <c r="A2" s="181" t="s">
        <v>54</v>
      </c>
      <c r="B2" s="182"/>
      <c r="C2" s="183" t="s">
        <v>55</v>
      </c>
      <c r="D2" s="183"/>
      <c r="E2" s="183"/>
      <c r="F2" s="179" t="s">
        <v>61</v>
      </c>
      <c r="G2" s="179"/>
      <c r="H2" s="81" t="s">
        <v>69</v>
      </c>
      <c r="I2" s="5"/>
      <c r="J2" s="6"/>
    </row>
    <row r="3" spans="1:10">
      <c r="A3" s="40" t="s">
        <v>0</v>
      </c>
      <c r="B3" s="22" t="s">
        <v>70</v>
      </c>
      <c r="C3" s="22" t="s">
        <v>75</v>
      </c>
      <c r="D3" s="22" t="s">
        <v>1</v>
      </c>
      <c r="E3" s="22" t="s">
        <v>2</v>
      </c>
      <c r="F3" s="162" t="s">
        <v>138</v>
      </c>
      <c r="G3" s="162" t="s">
        <v>139</v>
      </c>
      <c r="H3" s="41" t="s">
        <v>4</v>
      </c>
    </row>
    <row r="4" spans="1:10">
      <c r="A4" s="124" t="s">
        <v>5</v>
      </c>
      <c r="B4" s="123"/>
      <c r="C4" s="123"/>
      <c r="D4" s="123"/>
      <c r="E4" s="123"/>
      <c r="F4" s="123"/>
      <c r="G4" s="123"/>
      <c r="H4" s="125"/>
    </row>
    <row r="5" spans="1:10">
      <c r="A5" s="122" t="s">
        <v>6</v>
      </c>
      <c r="B5" s="117" t="s">
        <v>7</v>
      </c>
      <c r="C5" s="117"/>
      <c r="D5" s="118">
        <v>1</v>
      </c>
      <c r="E5" s="118" t="s">
        <v>8</v>
      </c>
      <c r="F5" s="119">
        <f>工程報價單明細表!G10</f>
        <v>3</v>
      </c>
      <c r="G5" s="119">
        <f>D5*F5</f>
        <v>3</v>
      </c>
      <c r="H5" s="120"/>
    </row>
    <row r="6" spans="1:10">
      <c r="A6" s="112" t="s">
        <v>9</v>
      </c>
      <c r="B6" s="2" t="s">
        <v>10</v>
      </c>
      <c r="C6" s="2"/>
      <c r="D6" s="62">
        <v>1</v>
      </c>
      <c r="E6" s="62" t="s">
        <v>8</v>
      </c>
      <c r="F6" s="90">
        <f>工程報價單明細表!G15</f>
        <v>3</v>
      </c>
      <c r="G6" s="90">
        <f t="shared" ref="G6:G11" si="0">D6*F6</f>
        <v>3</v>
      </c>
      <c r="H6" s="37"/>
    </row>
    <row r="7" spans="1:10">
      <c r="A7" s="112" t="s">
        <v>11</v>
      </c>
      <c r="B7" s="2" t="s">
        <v>12</v>
      </c>
      <c r="C7" s="2"/>
      <c r="D7" s="62">
        <v>1</v>
      </c>
      <c r="E7" s="62" t="s">
        <v>8</v>
      </c>
      <c r="F7" s="90">
        <f>工程報價單明細表!G20</f>
        <v>3</v>
      </c>
      <c r="G7" s="90">
        <f t="shared" si="0"/>
        <v>3</v>
      </c>
      <c r="H7" s="37"/>
    </row>
    <row r="8" spans="1:10">
      <c r="A8" s="112" t="s">
        <v>13</v>
      </c>
      <c r="B8" s="2" t="s">
        <v>14</v>
      </c>
      <c r="C8" s="2"/>
      <c r="D8" s="62">
        <v>1</v>
      </c>
      <c r="E8" s="62" t="s">
        <v>8</v>
      </c>
      <c r="F8" s="90">
        <f>工程報價單明細表!G25</f>
        <v>3</v>
      </c>
      <c r="G8" s="90">
        <f t="shared" si="0"/>
        <v>3</v>
      </c>
      <c r="H8" s="37"/>
    </row>
    <row r="9" spans="1:10">
      <c r="A9" s="112" t="s">
        <v>15</v>
      </c>
      <c r="B9" s="2" t="s">
        <v>16</v>
      </c>
      <c r="C9" s="2"/>
      <c r="D9" s="62">
        <v>1</v>
      </c>
      <c r="E9" s="62" t="s">
        <v>8</v>
      </c>
      <c r="F9" s="90">
        <f>工程報價單明細表!G30</f>
        <v>3</v>
      </c>
      <c r="G9" s="90">
        <f>D9*F9</f>
        <v>3</v>
      </c>
      <c r="H9" s="37"/>
    </row>
    <row r="10" spans="1:10">
      <c r="A10" s="112" t="s">
        <v>17</v>
      </c>
      <c r="B10" s="2" t="s">
        <v>18</v>
      </c>
      <c r="C10" s="2"/>
      <c r="D10" s="62">
        <v>1</v>
      </c>
      <c r="E10" s="62" t="s">
        <v>8</v>
      </c>
      <c r="F10" s="90">
        <f>工程報價單明細表!G35</f>
        <v>3</v>
      </c>
      <c r="G10" s="90">
        <f t="shared" si="0"/>
        <v>3</v>
      </c>
      <c r="H10" s="37"/>
    </row>
    <row r="11" spans="1:10">
      <c r="A11" s="112" t="s">
        <v>19</v>
      </c>
      <c r="B11" s="2" t="s">
        <v>20</v>
      </c>
      <c r="C11" s="2"/>
      <c r="D11" s="62">
        <v>1</v>
      </c>
      <c r="E11" s="62" t="s">
        <v>8</v>
      </c>
      <c r="F11" s="90">
        <f>工程報價單明細表!G40</f>
        <v>3</v>
      </c>
      <c r="G11" s="90">
        <f t="shared" si="0"/>
        <v>3</v>
      </c>
      <c r="H11" s="37"/>
    </row>
    <row r="12" spans="1:10">
      <c r="A12" s="38"/>
      <c r="B12" s="3"/>
      <c r="C12" s="3"/>
      <c r="D12" s="3"/>
      <c r="E12" s="3"/>
      <c r="F12" s="90"/>
      <c r="G12" s="90"/>
      <c r="H12" s="37"/>
    </row>
    <row r="13" spans="1:10">
      <c r="A13" s="115" t="s">
        <v>21</v>
      </c>
      <c r="B13" s="116"/>
      <c r="C13" s="123"/>
      <c r="D13" s="123"/>
      <c r="E13" s="123"/>
      <c r="F13" s="123"/>
      <c r="G13" s="123"/>
      <c r="H13" s="125"/>
    </row>
    <row r="14" spans="1:10">
      <c r="A14" s="122" t="s">
        <v>22</v>
      </c>
      <c r="B14" s="117" t="s">
        <v>23</v>
      </c>
      <c r="C14" s="117"/>
      <c r="D14" s="118">
        <f>工程報價單明細表!D42</f>
        <v>1</v>
      </c>
      <c r="E14" s="118" t="s">
        <v>8</v>
      </c>
      <c r="F14" s="119">
        <f>工程報價單明細表!F42</f>
        <v>1</v>
      </c>
      <c r="G14" s="119">
        <f>D14*F14</f>
        <v>1</v>
      </c>
      <c r="H14" s="120"/>
    </row>
    <row r="15" spans="1:10">
      <c r="A15" s="112" t="s">
        <v>24</v>
      </c>
      <c r="B15" s="2" t="s">
        <v>118</v>
      </c>
      <c r="C15" s="3"/>
      <c r="D15" s="62">
        <f>工程報價單明細表!D43</f>
        <v>1</v>
      </c>
      <c r="E15" s="62" t="s">
        <v>8</v>
      </c>
      <c r="F15" s="90">
        <f>工程報價單明細表!F43</f>
        <v>1</v>
      </c>
      <c r="G15" s="90">
        <f t="shared" ref="G15:G16" si="1">D15*F15</f>
        <v>1</v>
      </c>
      <c r="H15" s="37"/>
    </row>
    <row r="16" spans="1:10">
      <c r="A16" s="112" t="s">
        <v>117</v>
      </c>
      <c r="B16" s="3" t="s">
        <v>25</v>
      </c>
      <c r="C16" s="3"/>
      <c r="D16" s="62">
        <f>工程報價單明細表!D44</f>
        <v>1</v>
      </c>
      <c r="E16" s="62" t="s">
        <v>8</v>
      </c>
      <c r="F16" s="90">
        <f>工程報價單明細表!F44</f>
        <v>1</v>
      </c>
      <c r="G16" s="90">
        <f t="shared" si="1"/>
        <v>1</v>
      </c>
      <c r="H16" s="37"/>
    </row>
    <row r="17" spans="1:8">
      <c r="A17" s="82"/>
      <c r="B17" s="83"/>
      <c r="C17" s="83"/>
      <c r="D17" s="83"/>
      <c r="E17" s="83"/>
      <c r="F17" s="106"/>
      <c r="G17" s="106"/>
      <c r="H17" s="84"/>
    </row>
    <row r="18" spans="1:8">
      <c r="A18" s="186" t="s">
        <v>142</v>
      </c>
      <c r="B18" s="187"/>
      <c r="C18" s="187"/>
      <c r="D18" s="187"/>
      <c r="E18" s="187"/>
      <c r="F18" s="187"/>
      <c r="G18" s="106">
        <f>SUM(G4:G17)</f>
        <v>24</v>
      </c>
      <c r="H18" s="84"/>
    </row>
    <row r="19" spans="1:8">
      <c r="A19" s="186" t="s">
        <v>140</v>
      </c>
      <c r="B19" s="187"/>
      <c r="C19" s="187"/>
      <c r="D19" s="187"/>
      <c r="E19" s="187"/>
      <c r="F19" s="187"/>
      <c r="G19" s="106">
        <f>ROUND(G18*0.05,0)</f>
        <v>1</v>
      </c>
      <c r="H19" s="84"/>
    </row>
    <row r="20" spans="1:8" ht="15.75" customHeight="1" thickBot="1">
      <c r="A20" s="184" t="s">
        <v>62</v>
      </c>
      <c r="B20" s="185"/>
      <c r="C20" s="185"/>
      <c r="D20" s="185"/>
      <c r="E20" s="185"/>
      <c r="F20" s="185"/>
      <c r="G20" s="91">
        <f>G18+G19</f>
        <v>25</v>
      </c>
      <c r="H20" s="42"/>
    </row>
    <row r="21" spans="1:8" ht="39" customHeight="1">
      <c r="A21" s="170" t="s">
        <v>63</v>
      </c>
      <c r="B21" s="171"/>
      <c r="C21" s="176" t="s">
        <v>72</v>
      </c>
      <c r="D21" s="177"/>
      <c r="E21" s="177"/>
      <c r="F21" s="177"/>
      <c r="G21" s="177"/>
      <c r="H21" s="178"/>
    </row>
    <row r="22" spans="1:8" ht="16.5">
      <c r="A22" s="39" t="s">
        <v>64</v>
      </c>
      <c r="B22" s="173"/>
      <c r="C22" s="173"/>
      <c r="D22" s="173"/>
      <c r="E22" s="8" t="s">
        <v>65</v>
      </c>
      <c r="F22" s="174"/>
      <c r="G22" s="174"/>
      <c r="H22" s="175"/>
    </row>
    <row r="23" spans="1:8" ht="16.5">
      <c r="A23" s="39" t="s">
        <v>66</v>
      </c>
      <c r="B23" s="172"/>
      <c r="C23" s="172"/>
      <c r="D23" s="172"/>
      <c r="E23" s="8" t="s">
        <v>67</v>
      </c>
      <c r="F23" s="174"/>
      <c r="G23" s="174"/>
      <c r="H23" s="175"/>
    </row>
    <row r="24" spans="1:8" ht="125.1" customHeight="1" thickBot="1">
      <c r="A24" s="167" t="s">
        <v>68</v>
      </c>
      <c r="B24" s="168"/>
      <c r="C24" s="168"/>
      <c r="D24" s="168"/>
      <c r="E24" s="168"/>
      <c r="F24" s="168"/>
      <c r="G24" s="168"/>
      <c r="H24" s="169"/>
    </row>
    <row r="25" spans="1:8">
      <c r="A25" s="166" t="s">
        <v>154</v>
      </c>
      <c r="B25" s="166"/>
      <c r="C25" s="166"/>
      <c r="D25" s="166"/>
      <c r="E25" s="166"/>
      <c r="F25" s="166"/>
      <c r="G25" s="166"/>
      <c r="H25" s="166"/>
    </row>
  </sheetData>
  <mergeCells count="15">
    <mergeCell ref="F2:G2"/>
    <mergeCell ref="A1:H1"/>
    <mergeCell ref="A2:B2"/>
    <mergeCell ref="C2:E2"/>
    <mergeCell ref="A20:F20"/>
    <mergeCell ref="A18:F18"/>
    <mergeCell ref="A19:F19"/>
    <mergeCell ref="A25:H25"/>
    <mergeCell ref="A24:H24"/>
    <mergeCell ref="A21:B21"/>
    <mergeCell ref="B23:D23"/>
    <mergeCell ref="B22:D22"/>
    <mergeCell ref="F23:H23"/>
    <mergeCell ref="F22:H22"/>
    <mergeCell ref="C21:H21"/>
  </mergeCells>
  <phoneticPr fontId="1" type="noConversion"/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4"/>
  <sheetViews>
    <sheetView view="pageBreakPreview" topLeftCell="A43" zoomScale="130" zoomScaleNormal="130" zoomScaleSheetLayoutView="130" workbookViewId="0">
      <selection activeCell="B58" sqref="B58"/>
    </sheetView>
  </sheetViews>
  <sheetFormatPr defaultRowHeight="15"/>
  <cols>
    <col min="1" max="1" width="12.140625" style="4" customWidth="1"/>
    <col min="2" max="2" width="22.140625" style="1" customWidth="1"/>
    <col min="3" max="3" width="30.140625" style="1" customWidth="1"/>
    <col min="4" max="5" width="9.140625" style="1"/>
    <col min="6" max="6" width="16.28515625" style="1" customWidth="1"/>
    <col min="7" max="7" width="20.42578125" style="1" customWidth="1"/>
    <col min="8" max="8" width="33.5703125" style="1" customWidth="1"/>
    <col min="9" max="16384" width="9.140625" style="1"/>
  </cols>
  <sheetData>
    <row r="1" spans="1:10" ht="39.950000000000003" customHeight="1" thickBot="1">
      <c r="A1" s="180" t="s">
        <v>71</v>
      </c>
      <c r="B1" s="180"/>
      <c r="C1" s="180"/>
      <c r="D1" s="180"/>
      <c r="E1" s="180"/>
      <c r="F1" s="180"/>
      <c r="G1" s="180"/>
      <c r="H1" s="180"/>
    </row>
    <row r="2" spans="1:10" ht="17.25" customHeight="1">
      <c r="A2" s="197" t="s">
        <v>54</v>
      </c>
      <c r="B2" s="198"/>
      <c r="C2" s="199" t="s">
        <v>55</v>
      </c>
      <c r="D2" s="199"/>
      <c r="E2" s="199"/>
      <c r="F2" s="200" t="s">
        <v>61</v>
      </c>
      <c r="G2" s="200"/>
      <c r="H2" s="35" t="s">
        <v>69</v>
      </c>
      <c r="I2" s="5"/>
      <c r="J2" s="6"/>
    </row>
    <row r="3" spans="1:10" ht="51" customHeight="1" thickBot="1">
      <c r="A3" s="191" t="s">
        <v>144</v>
      </c>
      <c r="B3" s="192"/>
      <c r="C3" s="192"/>
      <c r="D3" s="192"/>
      <c r="E3" s="192"/>
      <c r="F3" s="192"/>
      <c r="G3" s="192"/>
      <c r="H3" s="193"/>
    </row>
    <row r="4" spans="1:10">
      <c r="A4" s="40" t="s">
        <v>0</v>
      </c>
      <c r="B4" s="22" t="s">
        <v>70</v>
      </c>
      <c r="C4" s="22" t="s">
        <v>75</v>
      </c>
      <c r="D4" s="22" t="s">
        <v>1</v>
      </c>
      <c r="E4" s="22" t="s">
        <v>2</v>
      </c>
      <c r="F4" s="162" t="s">
        <v>138</v>
      </c>
      <c r="G4" s="162" t="s">
        <v>141</v>
      </c>
      <c r="H4" s="41" t="s">
        <v>4</v>
      </c>
    </row>
    <row r="5" spans="1:10">
      <c r="A5" s="194" t="s">
        <v>5</v>
      </c>
      <c r="B5" s="195"/>
      <c r="C5" s="195"/>
      <c r="D5" s="195"/>
      <c r="E5" s="195"/>
      <c r="F5" s="195"/>
      <c r="G5" s="195"/>
      <c r="H5" s="196"/>
    </row>
    <row r="6" spans="1:10">
      <c r="A6" s="36" t="s">
        <v>6</v>
      </c>
      <c r="B6" s="188" t="s">
        <v>7</v>
      </c>
      <c r="C6" s="189"/>
      <c r="D6" s="189"/>
      <c r="E6" s="189"/>
      <c r="F6" s="189"/>
      <c r="G6" s="189"/>
      <c r="H6" s="190"/>
    </row>
    <row r="7" spans="1:10">
      <c r="A7" s="38">
        <v>1</v>
      </c>
      <c r="B7" s="3"/>
      <c r="C7" s="3"/>
      <c r="D7" s="62">
        <v>1</v>
      </c>
      <c r="E7" s="3"/>
      <c r="F7" s="90">
        <v>1</v>
      </c>
      <c r="G7" s="90">
        <f t="shared" ref="G7:G9" si="0">D7*F7</f>
        <v>1</v>
      </c>
      <c r="H7" s="37"/>
    </row>
    <row r="8" spans="1:10">
      <c r="A8" s="38">
        <v>2</v>
      </c>
      <c r="B8" s="3"/>
      <c r="C8" s="3"/>
      <c r="D8" s="62">
        <v>1</v>
      </c>
      <c r="E8" s="3"/>
      <c r="F8" s="90">
        <v>1</v>
      </c>
      <c r="G8" s="90">
        <f t="shared" si="0"/>
        <v>1</v>
      </c>
      <c r="H8" s="37"/>
    </row>
    <row r="9" spans="1:10">
      <c r="A9" s="38" t="s">
        <v>25</v>
      </c>
      <c r="B9" s="3"/>
      <c r="C9" s="3"/>
      <c r="D9" s="62">
        <v>1</v>
      </c>
      <c r="E9" s="3"/>
      <c r="F9" s="90">
        <v>1</v>
      </c>
      <c r="G9" s="90">
        <f t="shared" si="0"/>
        <v>1</v>
      </c>
      <c r="H9" s="37"/>
    </row>
    <row r="10" spans="1:10">
      <c r="A10" s="204" t="s">
        <v>139</v>
      </c>
      <c r="B10" s="205"/>
      <c r="C10" s="205"/>
      <c r="D10" s="205"/>
      <c r="E10" s="205"/>
      <c r="F10" s="206"/>
      <c r="G10" s="90">
        <f>SUM(G7:G9)</f>
        <v>3</v>
      </c>
      <c r="H10" s="37"/>
    </row>
    <row r="11" spans="1:10">
      <c r="A11" s="36" t="s">
        <v>9</v>
      </c>
      <c r="B11" s="188" t="s">
        <v>10</v>
      </c>
      <c r="C11" s="189"/>
      <c r="D11" s="189"/>
      <c r="E11" s="189"/>
      <c r="F11" s="189"/>
      <c r="G11" s="189"/>
      <c r="H11" s="190"/>
    </row>
    <row r="12" spans="1:10">
      <c r="A12" s="38">
        <v>1</v>
      </c>
      <c r="B12" s="7"/>
      <c r="C12" s="7" t="s">
        <v>116</v>
      </c>
      <c r="D12" s="62">
        <v>1</v>
      </c>
      <c r="E12" s="3"/>
      <c r="F12" s="90">
        <v>1</v>
      </c>
      <c r="G12" s="90">
        <f>D12*F12</f>
        <v>1</v>
      </c>
      <c r="H12" s="37"/>
    </row>
    <row r="13" spans="1:10">
      <c r="A13" s="38">
        <v>2</v>
      </c>
      <c r="B13" s="3"/>
      <c r="C13" s="3"/>
      <c r="D13" s="62">
        <v>1</v>
      </c>
      <c r="E13" s="3"/>
      <c r="F13" s="90">
        <v>1</v>
      </c>
      <c r="G13" s="90">
        <f t="shared" ref="G13:G14" si="1">D13*F13</f>
        <v>1</v>
      </c>
      <c r="H13" s="37"/>
    </row>
    <row r="14" spans="1:10">
      <c r="A14" s="38" t="s">
        <v>25</v>
      </c>
      <c r="B14" s="3"/>
      <c r="C14" s="3"/>
      <c r="D14" s="62">
        <v>1</v>
      </c>
      <c r="E14" s="3"/>
      <c r="F14" s="90">
        <v>1</v>
      </c>
      <c r="G14" s="90">
        <f t="shared" si="1"/>
        <v>1</v>
      </c>
      <c r="H14" s="37"/>
    </row>
    <row r="15" spans="1:10" ht="15.75" customHeight="1">
      <c r="A15" s="201" t="s">
        <v>139</v>
      </c>
      <c r="B15" s="202"/>
      <c r="C15" s="202"/>
      <c r="D15" s="202"/>
      <c r="E15" s="202"/>
      <c r="F15" s="203"/>
      <c r="G15" s="90">
        <f>SUM(G12:G14)</f>
        <v>3</v>
      </c>
      <c r="H15" s="37"/>
    </row>
    <row r="16" spans="1:10">
      <c r="A16" s="36" t="s">
        <v>11</v>
      </c>
      <c r="B16" s="188" t="s">
        <v>12</v>
      </c>
      <c r="C16" s="189"/>
      <c r="D16" s="189"/>
      <c r="E16" s="189"/>
      <c r="F16" s="189"/>
      <c r="G16" s="189"/>
      <c r="H16" s="190"/>
    </row>
    <row r="17" spans="1:8">
      <c r="A17" s="38">
        <v>1</v>
      </c>
      <c r="B17" s="3"/>
      <c r="C17" s="3"/>
      <c r="D17" s="62">
        <v>1</v>
      </c>
      <c r="E17" s="3"/>
      <c r="F17" s="90">
        <v>1</v>
      </c>
      <c r="G17" s="90">
        <f>D17*F17</f>
        <v>1</v>
      </c>
      <c r="H17" s="37"/>
    </row>
    <row r="18" spans="1:8">
      <c r="A18" s="38">
        <v>2</v>
      </c>
      <c r="B18" s="3"/>
      <c r="C18" s="3"/>
      <c r="D18" s="62">
        <v>1</v>
      </c>
      <c r="E18" s="3"/>
      <c r="F18" s="90">
        <v>1</v>
      </c>
      <c r="G18" s="90">
        <f t="shared" ref="G18:G19" si="2">D18*F18</f>
        <v>1</v>
      </c>
      <c r="H18" s="37"/>
    </row>
    <row r="19" spans="1:8">
      <c r="A19" s="38" t="s">
        <v>25</v>
      </c>
      <c r="B19" s="3"/>
      <c r="C19" s="3"/>
      <c r="D19" s="62">
        <v>1</v>
      </c>
      <c r="E19" s="3"/>
      <c r="F19" s="90">
        <v>1</v>
      </c>
      <c r="G19" s="90">
        <f t="shared" si="2"/>
        <v>1</v>
      </c>
      <c r="H19" s="37"/>
    </row>
    <row r="20" spans="1:8">
      <c r="A20" s="201" t="s">
        <v>139</v>
      </c>
      <c r="B20" s="202"/>
      <c r="C20" s="202"/>
      <c r="D20" s="202"/>
      <c r="E20" s="202"/>
      <c r="F20" s="203"/>
      <c r="G20" s="90">
        <f>SUM(G17:G19)</f>
        <v>3</v>
      </c>
      <c r="H20" s="37"/>
    </row>
    <row r="21" spans="1:8">
      <c r="A21" s="36" t="s">
        <v>13</v>
      </c>
      <c r="B21" s="188" t="s">
        <v>14</v>
      </c>
      <c r="C21" s="189"/>
      <c r="D21" s="189"/>
      <c r="E21" s="189"/>
      <c r="F21" s="189"/>
      <c r="G21" s="189"/>
      <c r="H21" s="190"/>
    </row>
    <row r="22" spans="1:8">
      <c r="A22" s="38">
        <v>1</v>
      </c>
      <c r="B22" s="3"/>
      <c r="C22" s="3"/>
      <c r="D22" s="62">
        <v>1</v>
      </c>
      <c r="E22" s="3"/>
      <c r="F22" s="90">
        <v>1</v>
      </c>
      <c r="G22" s="90">
        <f>D22*F22</f>
        <v>1</v>
      </c>
      <c r="H22" s="37"/>
    </row>
    <row r="23" spans="1:8">
      <c r="A23" s="38">
        <v>2</v>
      </c>
      <c r="B23" s="3"/>
      <c r="C23" s="3"/>
      <c r="D23" s="62">
        <v>1</v>
      </c>
      <c r="E23" s="3"/>
      <c r="F23" s="90">
        <v>1</v>
      </c>
      <c r="G23" s="90">
        <f t="shared" ref="G23:G24" si="3">D23*F23</f>
        <v>1</v>
      </c>
      <c r="H23" s="37"/>
    </row>
    <row r="24" spans="1:8">
      <c r="A24" s="38" t="s">
        <v>25</v>
      </c>
      <c r="B24" s="3"/>
      <c r="C24" s="3"/>
      <c r="D24" s="62">
        <v>1</v>
      </c>
      <c r="E24" s="3"/>
      <c r="F24" s="90">
        <v>1</v>
      </c>
      <c r="G24" s="90">
        <f t="shared" si="3"/>
        <v>1</v>
      </c>
      <c r="H24" s="37"/>
    </row>
    <row r="25" spans="1:8">
      <c r="A25" s="201" t="s">
        <v>139</v>
      </c>
      <c r="B25" s="202"/>
      <c r="C25" s="202"/>
      <c r="D25" s="202"/>
      <c r="E25" s="202"/>
      <c r="F25" s="203"/>
      <c r="G25" s="90">
        <f>SUM(G22:G24)</f>
        <v>3</v>
      </c>
      <c r="H25" s="37"/>
    </row>
    <row r="26" spans="1:8">
      <c r="A26" s="36" t="s">
        <v>15</v>
      </c>
      <c r="B26" s="188" t="s">
        <v>16</v>
      </c>
      <c r="C26" s="189"/>
      <c r="D26" s="189"/>
      <c r="E26" s="189"/>
      <c r="F26" s="189"/>
      <c r="G26" s="189"/>
      <c r="H26" s="190"/>
    </row>
    <row r="27" spans="1:8">
      <c r="A27" s="38">
        <v>1</v>
      </c>
      <c r="B27" s="3"/>
      <c r="C27" s="3"/>
      <c r="D27" s="62">
        <v>1</v>
      </c>
      <c r="E27" s="3"/>
      <c r="F27" s="90">
        <v>1</v>
      </c>
      <c r="G27" s="90">
        <f t="shared" ref="G27:G28" si="4">D27*F27</f>
        <v>1</v>
      </c>
      <c r="H27" s="37"/>
    </row>
    <row r="28" spans="1:8">
      <c r="A28" s="38">
        <v>2</v>
      </c>
      <c r="B28" s="3"/>
      <c r="C28" s="3"/>
      <c r="D28" s="62">
        <v>1</v>
      </c>
      <c r="E28" s="3"/>
      <c r="F28" s="90">
        <v>1</v>
      </c>
      <c r="G28" s="90">
        <f t="shared" si="4"/>
        <v>1</v>
      </c>
      <c r="H28" s="37"/>
    </row>
    <row r="29" spans="1:8">
      <c r="A29" s="38" t="s">
        <v>25</v>
      </c>
      <c r="B29" s="3"/>
      <c r="C29" s="3"/>
      <c r="D29" s="62">
        <v>1</v>
      </c>
      <c r="E29" s="3"/>
      <c r="F29" s="90">
        <v>1</v>
      </c>
      <c r="G29" s="90">
        <f>D29*F29</f>
        <v>1</v>
      </c>
      <c r="H29" s="37"/>
    </row>
    <row r="30" spans="1:8">
      <c r="A30" s="201" t="s">
        <v>139</v>
      </c>
      <c r="B30" s="202"/>
      <c r="C30" s="202"/>
      <c r="D30" s="202"/>
      <c r="E30" s="202"/>
      <c r="F30" s="203"/>
      <c r="G30" s="90">
        <f>SUM(G27:G29)</f>
        <v>3</v>
      </c>
      <c r="H30" s="37"/>
    </row>
    <row r="31" spans="1:8">
      <c r="A31" s="36" t="s">
        <v>17</v>
      </c>
      <c r="B31" s="188" t="s">
        <v>18</v>
      </c>
      <c r="C31" s="189"/>
      <c r="D31" s="189"/>
      <c r="E31" s="189"/>
      <c r="F31" s="189"/>
      <c r="G31" s="189"/>
      <c r="H31" s="190"/>
    </row>
    <row r="32" spans="1:8">
      <c r="A32" s="38">
        <v>1</v>
      </c>
      <c r="B32" s="7"/>
      <c r="C32" s="7" t="s">
        <v>116</v>
      </c>
      <c r="D32" s="62">
        <v>1</v>
      </c>
      <c r="E32" s="3"/>
      <c r="F32" s="90">
        <v>1</v>
      </c>
      <c r="G32" s="90">
        <f t="shared" ref="G32:G34" si="5">D32*F32</f>
        <v>1</v>
      </c>
      <c r="H32" s="37"/>
    </row>
    <row r="33" spans="1:8">
      <c r="A33" s="38">
        <v>2</v>
      </c>
      <c r="B33" s="3"/>
      <c r="C33" s="3"/>
      <c r="D33" s="62">
        <v>1</v>
      </c>
      <c r="E33" s="3"/>
      <c r="F33" s="90">
        <v>1</v>
      </c>
      <c r="G33" s="90">
        <f t="shared" si="5"/>
        <v>1</v>
      </c>
      <c r="H33" s="37"/>
    </row>
    <row r="34" spans="1:8">
      <c r="A34" s="38" t="s">
        <v>25</v>
      </c>
      <c r="B34" s="3"/>
      <c r="C34" s="3"/>
      <c r="D34" s="62">
        <v>1</v>
      </c>
      <c r="E34" s="3"/>
      <c r="F34" s="90">
        <v>1</v>
      </c>
      <c r="G34" s="90">
        <f t="shared" si="5"/>
        <v>1</v>
      </c>
      <c r="H34" s="37"/>
    </row>
    <row r="35" spans="1:8">
      <c r="A35" s="201" t="s">
        <v>139</v>
      </c>
      <c r="B35" s="202"/>
      <c r="C35" s="202"/>
      <c r="D35" s="202"/>
      <c r="E35" s="202"/>
      <c r="F35" s="203"/>
      <c r="G35" s="90">
        <f>SUM(G32:G34)</f>
        <v>3</v>
      </c>
      <c r="H35" s="37"/>
    </row>
    <row r="36" spans="1:8">
      <c r="A36" s="36" t="s">
        <v>19</v>
      </c>
      <c r="B36" s="188" t="s">
        <v>20</v>
      </c>
      <c r="C36" s="189"/>
      <c r="D36" s="189"/>
      <c r="E36" s="189"/>
      <c r="F36" s="189"/>
      <c r="G36" s="189"/>
      <c r="H36" s="190"/>
    </row>
    <row r="37" spans="1:8">
      <c r="A37" s="38">
        <v>1</v>
      </c>
      <c r="B37" s="3"/>
      <c r="C37" s="3"/>
      <c r="D37" s="62">
        <v>1</v>
      </c>
      <c r="E37" s="3"/>
      <c r="F37" s="90">
        <v>1</v>
      </c>
      <c r="G37" s="90">
        <f>D37*F37</f>
        <v>1</v>
      </c>
      <c r="H37" s="37"/>
    </row>
    <row r="38" spans="1:8">
      <c r="A38" s="38">
        <v>2</v>
      </c>
      <c r="B38" s="3"/>
      <c r="C38" s="3"/>
      <c r="D38" s="62">
        <v>1</v>
      </c>
      <c r="E38" s="3"/>
      <c r="F38" s="90">
        <v>1</v>
      </c>
      <c r="G38" s="90">
        <f t="shared" ref="G38:G39" si="6">D38*F38</f>
        <v>1</v>
      </c>
      <c r="H38" s="37"/>
    </row>
    <row r="39" spans="1:8">
      <c r="A39" s="38" t="s">
        <v>25</v>
      </c>
      <c r="B39" s="3"/>
      <c r="C39" s="3"/>
      <c r="D39" s="62">
        <v>1</v>
      </c>
      <c r="E39" s="3"/>
      <c r="F39" s="90">
        <v>1</v>
      </c>
      <c r="G39" s="90">
        <f t="shared" si="6"/>
        <v>1</v>
      </c>
      <c r="H39" s="37"/>
    </row>
    <row r="40" spans="1:8">
      <c r="A40" s="201" t="s">
        <v>139</v>
      </c>
      <c r="B40" s="202"/>
      <c r="C40" s="202"/>
      <c r="D40" s="202"/>
      <c r="E40" s="202"/>
      <c r="F40" s="203"/>
      <c r="G40" s="90">
        <f>SUM(G37:G39)</f>
        <v>3</v>
      </c>
      <c r="H40" s="37"/>
    </row>
    <row r="41" spans="1:8">
      <c r="A41" s="194" t="s">
        <v>21</v>
      </c>
      <c r="B41" s="195"/>
      <c r="C41" s="195"/>
      <c r="D41" s="195"/>
      <c r="E41" s="195"/>
      <c r="F41" s="195"/>
      <c r="G41" s="195"/>
      <c r="H41" s="196"/>
    </row>
    <row r="42" spans="1:8">
      <c r="A42" s="36" t="s">
        <v>22</v>
      </c>
      <c r="B42" s="2" t="s">
        <v>23</v>
      </c>
      <c r="C42" s="2"/>
      <c r="D42" s="62">
        <v>1</v>
      </c>
      <c r="E42" s="62"/>
      <c r="F42" s="90">
        <v>1</v>
      </c>
      <c r="G42" s="90">
        <f>D42*F42</f>
        <v>1</v>
      </c>
      <c r="H42" s="37"/>
    </row>
    <row r="43" spans="1:8">
      <c r="A43" s="36" t="s">
        <v>24</v>
      </c>
      <c r="B43" s="2" t="s">
        <v>118</v>
      </c>
      <c r="C43" s="3"/>
      <c r="D43" s="62">
        <v>1</v>
      </c>
      <c r="E43" s="62"/>
      <c r="F43" s="90">
        <v>1</v>
      </c>
      <c r="G43" s="90">
        <f t="shared" ref="G43:G44" si="7">D43*F43</f>
        <v>1</v>
      </c>
      <c r="H43" s="37"/>
    </row>
    <row r="44" spans="1:8">
      <c r="A44" s="36" t="s">
        <v>117</v>
      </c>
      <c r="B44" s="3" t="s">
        <v>25</v>
      </c>
      <c r="C44" s="3"/>
      <c r="D44" s="62">
        <v>1</v>
      </c>
      <c r="E44" s="62"/>
      <c r="F44" s="90">
        <v>1</v>
      </c>
      <c r="G44" s="90">
        <f t="shared" si="7"/>
        <v>1</v>
      </c>
      <c r="H44" s="37"/>
    </row>
    <row r="45" spans="1:8">
      <c r="A45" s="201" t="s">
        <v>139</v>
      </c>
      <c r="B45" s="202"/>
      <c r="C45" s="202"/>
      <c r="D45" s="202"/>
      <c r="E45" s="202"/>
      <c r="F45" s="203"/>
      <c r="G45" s="90">
        <f>SUM(G42:G44)</f>
        <v>3</v>
      </c>
      <c r="H45" s="37"/>
    </row>
    <row r="46" spans="1:8">
      <c r="A46" s="38"/>
      <c r="B46" s="3"/>
      <c r="C46" s="3"/>
      <c r="D46" s="3"/>
      <c r="E46" s="3"/>
      <c r="F46" s="90"/>
      <c r="G46" s="90"/>
      <c r="H46" s="37"/>
    </row>
    <row r="47" spans="1:8">
      <c r="A47" s="186" t="s">
        <v>142</v>
      </c>
      <c r="B47" s="187"/>
      <c r="C47" s="187"/>
      <c r="D47" s="187"/>
      <c r="E47" s="187"/>
      <c r="F47" s="187"/>
      <c r="G47" s="126">
        <f>G10+G15+G20+G25+G30+G35+G40+G45</f>
        <v>24</v>
      </c>
      <c r="H47" s="84"/>
    </row>
    <row r="48" spans="1:8">
      <c r="A48" s="186" t="s">
        <v>140</v>
      </c>
      <c r="B48" s="187"/>
      <c r="C48" s="187"/>
      <c r="D48" s="187"/>
      <c r="E48" s="187"/>
      <c r="F48" s="187"/>
      <c r="G48" s="114">
        <f>ROUND(G47*0.05,0)</f>
        <v>1</v>
      </c>
      <c r="H48" s="84"/>
    </row>
    <row r="49" spans="1:8" ht="15.75" thickBot="1">
      <c r="A49" s="184" t="s">
        <v>62</v>
      </c>
      <c r="B49" s="185"/>
      <c r="C49" s="185"/>
      <c r="D49" s="185"/>
      <c r="E49" s="185"/>
      <c r="F49" s="185"/>
      <c r="G49" s="91">
        <f>G47+G48</f>
        <v>25</v>
      </c>
      <c r="H49" s="42"/>
    </row>
    <row r="50" spans="1:8" ht="45" customHeight="1">
      <c r="A50" s="207" t="s">
        <v>63</v>
      </c>
      <c r="B50" s="208"/>
      <c r="C50" s="176" t="s">
        <v>72</v>
      </c>
      <c r="D50" s="177"/>
      <c r="E50" s="177"/>
      <c r="F50" s="177"/>
      <c r="G50" s="177"/>
      <c r="H50" s="178"/>
    </row>
    <row r="51" spans="1:8" ht="16.5">
      <c r="A51" s="39" t="s">
        <v>64</v>
      </c>
      <c r="B51" s="173"/>
      <c r="C51" s="173"/>
      <c r="D51" s="173"/>
      <c r="E51" s="8" t="s">
        <v>65</v>
      </c>
      <c r="F51" s="174"/>
      <c r="G51" s="174"/>
      <c r="H51" s="175"/>
    </row>
    <row r="52" spans="1:8" ht="16.5">
      <c r="A52" s="39" t="s">
        <v>66</v>
      </c>
      <c r="B52" s="172"/>
      <c r="C52" s="172"/>
      <c r="D52" s="172"/>
      <c r="E52" s="8" t="s">
        <v>67</v>
      </c>
      <c r="F52" s="174"/>
      <c r="G52" s="174"/>
      <c r="H52" s="175"/>
    </row>
    <row r="53" spans="1:8" ht="150" customHeight="1" thickBot="1">
      <c r="A53" s="167" t="s">
        <v>68</v>
      </c>
      <c r="B53" s="168"/>
      <c r="C53" s="168"/>
      <c r="D53" s="168"/>
      <c r="E53" s="168"/>
      <c r="F53" s="168"/>
      <c r="G53" s="168"/>
      <c r="H53" s="169"/>
    </row>
    <row r="54" spans="1:8">
      <c r="A54" s="166" t="s">
        <v>154</v>
      </c>
      <c r="B54" s="166"/>
      <c r="C54" s="166"/>
      <c r="D54" s="166"/>
      <c r="E54" s="166"/>
      <c r="F54" s="166"/>
      <c r="G54" s="166"/>
      <c r="H54" s="166"/>
    </row>
  </sheetData>
  <mergeCells count="33">
    <mergeCell ref="B52:D52"/>
    <mergeCell ref="F52:H52"/>
    <mergeCell ref="A53:H53"/>
    <mergeCell ref="A54:H54"/>
    <mergeCell ref="A45:F45"/>
    <mergeCell ref="A49:F49"/>
    <mergeCell ref="A50:B50"/>
    <mergeCell ref="C50:H50"/>
    <mergeCell ref="B51:D51"/>
    <mergeCell ref="F51:H51"/>
    <mergeCell ref="A47:F47"/>
    <mergeCell ref="A48:F48"/>
    <mergeCell ref="A1:H1"/>
    <mergeCell ref="A3:H3"/>
    <mergeCell ref="A5:H5"/>
    <mergeCell ref="A41:H41"/>
    <mergeCell ref="A2:B2"/>
    <mergeCell ref="C2:E2"/>
    <mergeCell ref="F2:G2"/>
    <mergeCell ref="A15:F15"/>
    <mergeCell ref="A10:F10"/>
    <mergeCell ref="A20:F20"/>
    <mergeCell ref="A25:F25"/>
    <mergeCell ref="A30:F30"/>
    <mergeCell ref="A35:F35"/>
    <mergeCell ref="A40:F40"/>
    <mergeCell ref="B31:H31"/>
    <mergeCell ref="B36:H36"/>
    <mergeCell ref="B6:H6"/>
    <mergeCell ref="B11:H11"/>
    <mergeCell ref="B16:H16"/>
    <mergeCell ref="B21:H21"/>
    <mergeCell ref="B26:H26"/>
  </mergeCells>
  <phoneticPr fontId="1" type="noConversion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2"/>
  <sheetViews>
    <sheetView view="pageBreakPreview" topLeftCell="A10" zoomScale="115" zoomScaleNormal="85" zoomScaleSheetLayoutView="115" zoomScalePageLayoutView="50" workbookViewId="0">
      <selection activeCell="D19" sqref="D19"/>
    </sheetView>
  </sheetViews>
  <sheetFormatPr defaultRowHeight="15.75"/>
  <cols>
    <col min="1" max="2" width="6.28515625" style="9" customWidth="1"/>
    <col min="3" max="3" width="28.28515625" style="9" customWidth="1"/>
    <col min="4" max="4" width="50.42578125" style="12" customWidth="1"/>
    <col min="5" max="6" width="7.7109375" style="9" bestFit="1" customWidth="1"/>
    <col min="7" max="7" width="18" style="9" bestFit="1" customWidth="1"/>
    <col min="8" max="8" width="18" style="9" customWidth="1"/>
    <col min="9" max="9" width="18" style="9" bestFit="1" customWidth="1"/>
    <col min="10" max="10" width="52.7109375" style="9" customWidth="1"/>
    <col min="11" max="254" width="9.140625" style="9"/>
    <col min="255" max="255" width="20.28515625" style="9" customWidth="1"/>
    <col min="256" max="256" width="15.7109375" style="9" customWidth="1"/>
    <col min="257" max="257" width="15.5703125" style="9" customWidth="1"/>
    <col min="258" max="258" width="10.7109375" style="9" customWidth="1"/>
    <col min="259" max="259" width="40.28515625" style="9" customWidth="1"/>
    <col min="260" max="260" width="8.140625" style="9" bestFit="1" customWidth="1"/>
    <col min="261" max="265" width="19.140625" style="9" customWidth="1"/>
    <col min="266" max="266" width="52.7109375" style="9" customWidth="1"/>
    <col min="267" max="510" width="9.140625" style="9"/>
    <col min="511" max="511" width="20.28515625" style="9" customWidth="1"/>
    <col min="512" max="512" width="15.7109375" style="9" customWidth="1"/>
    <col min="513" max="513" width="15.5703125" style="9" customWidth="1"/>
    <col min="514" max="514" width="10.7109375" style="9" customWidth="1"/>
    <col min="515" max="515" width="40.28515625" style="9" customWidth="1"/>
    <col min="516" max="516" width="8.140625" style="9" bestFit="1" customWidth="1"/>
    <col min="517" max="521" width="19.140625" style="9" customWidth="1"/>
    <col min="522" max="522" width="52.7109375" style="9" customWidth="1"/>
    <col min="523" max="766" width="9.140625" style="9"/>
    <col min="767" max="767" width="20.28515625" style="9" customWidth="1"/>
    <col min="768" max="768" width="15.7109375" style="9" customWidth="1"/>
    <col min="769" max="769" width="15.5703125" style="9" customWidth="1"/>
    <col min="770" max="770" width="10.7109375" style="9" customWidth="1"/>
    <col min="771" max="771" width="40.28515625" style="9" customWidth="1"/>
    <col min="772" max="772" width="8.140625" style="9" bestFit="1" customWidth="1"/>
    <col min="773" max="777" width="19.140625" style="9" customWidth="1"/>
    <col min="778" max="778" width="52.7109375" style="9" customWidth="1"/>
    <col min="779" max="1022" width="9.140625" style="9"/>
    <col min="1023" max="1023" width="20.28515625" style="9" customWidth="1"/>
    <col min="1024" max="1024" width="15.7109375" style="9" customWidth="1"/>
    <col min="1025" max="1025" width="15.5703125" style="9" customWidth="1"/>
    <col min="1026" max="1026" width="10.7109375" style="9" customWidth="1"/>
    <col min="1027" max="1027" width="40.28515625" style="9" customWidth="1"/>
    <col min="1028" max="1028" width="8.140625" style="9" bestFit="1" customWidth="1"/>
    <col min="1029" max="1033" width="19.140625" style="9" customWidth="1"/>
    <col min="1034" max="1034" width="52.7109375" style="9" customWidth="1"/>
    <col min="1035" max="1278" width="9.140625" style="9"/>
    <col min="1279" max="1279" width="20.28515625" style="9" customWidth="1"/>
    <col min="1280" max="1280" width="15.7109375" style="9" customWidth="1"/>
    <col min="1281" max="1281" width="15.5703125" style="9" customWidth="1"/>
    <col min="1282" max="1282" width="10.7109375" style="9" customWidth="1"/>
    <col min="1283" max="1283" width="40.28515625" style="9" customWidth="1"/>
    <col min="1284" max="1284" width="8.140625" style="9" bestFit="1" customWidth="1"/>
    <col min="1285" max="1289" width="19.140625" style="9" customWidth="1"/>
    <col min="1290" max="1290" width="52.7109375" style="9" customWidth="1"/>
    <col min="1291" max="1534" width="9.140625" style="9"/>
    <col min="1535" max="1535" width="20.28515625" style="9" customWidth="1"/>
    <col min="1536" max="1536" width="15.7109375" style="9" customWidth="1"/>
    <col min="1537" max="1537" width="15.5703125" style="9" customWidth="1"/>
    <col min="1538" max="1538" width="10.7109375" style="9" customWidth="1"/>
    <col min="1539" max="1539" width="40.28515625" style="9" customWidth="1"/>
    <col min="1540" max="1540" width="8.140625" style="9" bestFit="1" customWidth="1"/>
    <col min="1541" max="1545" width="19.140625" style="9" customWidth="1"/>
    <col min="1546" max="1546" width="52.7109375" style="9" customWidth="1"/>
    <col min="1547" max="1790" width="9.140625" style="9"/>
    <col min="1791" max="1791" width="20.28515625" style="9" customWidth="1"/>
    <col min="1792" max="1792" width="15.7109375" style="9" customWidth="1"/>
    <col min="1793" max="1793" width="15.5703125" style="9" customWidth="1"/>
    <col min="1794" max="1794" width="10.7109375" style="9" customWidth="1"/>
    <col min="1795" max="1795" width="40.28515625" style="9" customWidth="1"/>
    <col min="1796" max="1796" width="8.140625" style="9" bestFit="1" customWidth="1"/>
    <col min="1797" max="1801" width="19.140625" style="9" customWidth="1"/>
    <col min="1802" max="1802" width="52.7109375" style="9" customWidth="1"/>
    <col min="1803" max="2046" width="9.140625" style="9"/>
    <col min="2047" max="2047" width="20.28515625" style="9" customWidth="1"/>
    <col min="2048" max="2048" width="15.7109375" style="9" customWidth="1"/>
    <col min="2049" max="2049" width="15.5703125" style="9" customWidth="1"/>
    <col min="2050" max="2050" width="10.7109375" style="9" customWidth="1"/>
    <col min="2051" max="2051" width="40.28515625" style="9" customWidth="1"/>
    <col min="2052" max="2052" width="8.140625" style="9" bestFit="1" customWidth="1"/>
    <col min="2053" max="2057" width="19.140625" style="9" customWidth="1"/>
    <col min="2058" max="2058" width="52.7109375" style="9" customWidth="1"/>
    <col min="2059" max="2302" width="9.140625" style="9"/>
    <col min="2303" max="2303" width="20.28515625" style="9" customWidth="1"/>
    <col min="2304" max="2304" width="15.7109375" style="9" customWidth="1"/>
    <col min="2305" max="2305" width="15.5703125" style="9" customWidth="1"/>
    <col min="2306" max="2306" width="10.7109375" style="9" customWidth="1"/>
    <col min="2307" max="2307" width="40.28515625" style="9" customWidth="1"/>
    <col min="2308" max="2308" width="8.140625" style="9" bestFit="1" customWidth="1"/>
    <col min="2309" max="2313" width="19.140625" style="9" customWidth="1"/>
    <col min="2314" max="2314" width="52.7109375" style="9" customWidth="1"/>
    <col min="2315" max="2558" width="9.140625" style="9"/>
    <col min="2559" max="2559" width="20.28515625" style="9" customWidth="1"/>
    <col min="2560" max="2560" width="15.7109375" style="9" customWidth="1"/>
    <col min="2561" max="2561" width="15.5703125" style="9" customWidth="1"/>
    <col min="2562" max="2562" width="10.7109375" style="9" customWidth="1"/>
    <col min="2563" max="2563" width="40.28515625" style="9" customWidth="1"/>
    <col min="2564" max="2564" width="8.140625" style="9" bestFit="1" customWidth="1"/>
    <col min="2565" max="2569" width="19.140625" style="9" customWidth="1"/>
    <col min="2570" max="2570" width="52.7109375" style="9" customWidth="1"/>
    <col min="2571" max="2814" width="9.140625" style="9"/>
    <col min="2815" max="2815" width="20.28515625" style="9" customWidth="1"/>
    <col min="2816" max="2816" width="15.7109375" style="9" customWidth="1"/>
    <col min="2817" max="2817" width="15.5703125" style="9" customWidth="1"/>
    <col min="2818" max="2818" width="10.7109375" style="9" customWidth="1"/>
    <col min="2819" max="2819" width="40.28515625" style="9" customWidth="1"/>
    <col min="2820" max="2820" width="8.140625" style="9" bestFit="1" customWidth="1"/>
    <col min="2821" max="2825" width="19.140625" style="9" customWidth="1"/>
    <col min="2826" max="2826" width="52.7109375" style="9" customWidth="1"/>
    <col min="2827" max="3070" width="9.140625" style="9"/>
    <col min="3071" max="3071" width="20.28515625" style="9" customWidth="1"/>
    <col min="3072" max="3072" width="15.7109375" style="9" customWidth="1"/>
    <col min="3073" max="3073" width="15.5703125" style="9" customWidth="1"/>
    <col min="3074" max="3074" width="10.7109375" style="9" customWidth="1"/>
    <col min="3075" max="3075" width="40.28515625" style="9" customWidth="1"/>
    <col min="3076" max="3076" width="8.140625" style="9" bestFit="1" customWidth="1"/>
    <col min="3077" max="3081" width="19.140625" style="9" customWidth="1"/>
    <col min="3082" max="3082" width="52.7109375" style="9" customWidth="1"/>
    <col min="3083" max="3326" width="9.140625" style="9"/>
    <col min="3327" max="3327" width="20.28515625" style="9" customWidth="1"/>
    <col min="3328" max="3328" width="15.7109375" style="9" customWidth="1"/>
    <col min="3329" max="3329" width="15.5703125" style="9" customWidth="1"/>
    <col min="3330" max="3330" width="10.7109375" style="9" customWidth="1"/>
    <col min="3331" max="3331" width="40.28515625" style="9" customWidth="1"/>
    <col min="3332" max="3332" width="8.140625" style="9" bestFit="1" customWidth="1"/>
    <col min="3333" max="3337" width="19.140625" style="9" customWidth="1"/>
    <col min="3338" max="3338" width="52.7109375" style="9" customWidth="1"/>
    <col min="3339" max="3582" width="9.140625" style="9"/>
    <col min="3583" max="3583" width="20.28515625" style="9" customWidth="1"/>
    <col min="3584" max="3584" width="15.7109375" style="9" customWidth="1"/>
    <col min="3585" max="3585" width="15.5703125" style="9" customWidth="1"/>
    <col min="3586" max="3586" width="10.7109375" style="9" customWidth="1"/>
    <col min="3587" max="3587" width="40.28515625" style="9" customWidth="1"/>
    <col min="3588" max="3588" width="8.140625" style="9" bestFit="1" customWidth="1"/>
    <col min="3589" max="3593" width="19.140625" style="9" customWidth="1"/>
    <col min="3594" max="3594" width="52.7109375" style="9" customWidth="1"/>
    <col min="3595" max="3838" width="9.140625" style="9"/>
    <col min="3839" max="3839" width="20.28515625" style="9" customWidth="1"/>
    <col min="3840" max="3840" width="15.7109375" style="9" customWidth="1"/>
    <col min="3841" max="3841" width="15.5703125" style="9" customWidth="1"/>
    <col min="3842" max="3842" width="10.7109375" style="9" customWidth="1"/>
    <col min="3843" max="3843" width="40.28515625" style="9" customWidth="1"/>
    <col min="3844" max="3844" width="8.140625" style="9" bestFit="1" customWidth="1"/>
    <col min="3845" max="3849" width="19.140625" style="9" customWidth="1"/>
    <col min="3850" max="3850" width="52.7109375" style="9" customWidth="1"/>
    <col min="3851" max="4094" width="9.140625" style="9"/>
    <col min="4095" max="4095" width="20.28515625" style="9" customWidth="1"/>
    <col min="4096" max="4096" width="15.7109375" style="9" customWidth="1"/>
    <col min="4097" max="4097" width="15.5703125" style="9" customWidth="1"/>
    <col min="4098" max="4098" width="10.7109375" style="9" customWidth="1"/>
    <col min="4099" max="4099" width="40.28515625" style="9" customWidth="1"/>
    <col min="4100" max="4100" width="8.140625" style="9" bestFit="1" customWidth="1"/>
    <col min="4101" max="4105" width="19.140625" style="9" customWidth="1"/>
    <col min="4106" max="4106" width="52.7109375" style="9" customWidth="1"/>
    <col min="4107" max="4350" width="9.140625" style="9"/>
    <col min="4351" max="4351" width="20.28515625" style="9" customWidth="1"/>
    <col min="4352" max="4352" width="15.7109375" style="9" customWidth="1"/>
    <col min="4353" max="4353" width="15.5703125" style="9" customWidth="1"/>
    <col min="4354" max="4354" width="10.7109375" style="9" customWidth="1"/>
    <col min="4355" max="4355" width="40.28515625" style="9" customWidth="1"/>
    <col min="4356" max="4356" width="8.140625" style="9" bestFit="1" customWidth="1"/>
    <col min="4357" max="4361" width="19.140625" style="9" customWidth="1"/>
    <col min="4362" max="4362" width="52.7109375" style="9" customWidth="1"/>
    <col min="4363" max="4606" width="9.140625" style="9"/>
    <col min="4607" max="4607" width="20.28515625" style="9" customWidth="1"/>
    <col min="4608" max="4608" width="15.7109375" style="9" customWidth="1"/>
    <col min="4609" max="4609" width="15.5703125" style="9" customWidth="1"/>
    <col min="4610" max="4610" width="10.7109375" style="9" customWidth="1"/>
    <col min="4611" max="4611" width="40.28515625" style="9" customWidth="1"/>
    <col min="4612" max="4612" width="8.140625" style="9" bestFit="1" customWidth="1"/>
    <col min="4613" max="4617" width="19.140625" style="9" customWidth="1"/>
    <col min="4618" max="4618" width="52.7109375" style="9" customWidth="1"/>
    <col min="4619" max="4862" width="9.140625" style="9"/>
    <col min="4863" max="4863" width="20.28515625" style="9" customWidth="1"/>
    <col min="4864" max="4864" width="15.7109375" style="9" customWidth="1"/>
    <col min="4865" max="4865" width="15.5703125" style="9" customWidth="1"/>
    <col min="4866" max="4866" width="10.7109375" style="9" customWidth="1"/>
    <col min="4867" max="4867" width="40.28515625" style="9" customWidth="1"/>
    <col min="4868" max="4868" width="8.140625" style="9" bestFit="1" customWidth="1"/>
    <col min="4869" max="4873" width="19.140625" style="9" customWidth="1"/>
    <col min="4874" max="4874" width="52.7109375" style="9" customWidth="1"/>
    <col min="4875" max="5118" width="9.140625" style="9"/>
    <col min="5119" max="5119" width="20.28515625" style="9" customWidth="1"/>
    <col min="5120" max="5120" width="15.7109375" style="9" customWidth="1"/>
    <col min="5121" max="5121" width="15.5703125" style="9" customWidth="1"/>
    <col min="5122" max="5122" width="10.7109375" style="9" customWidth="1"/>
    <col min="5123" max="5123" width="40.28515625" style="9" customWidth="1"/>
    <col min="5124" max="5124" width="8.140625" style="9" bestFit="1" customWidth="1"/>
    <col min="5125" max="5129" width="19.140625" style="9" customWidth="1"/>
    <col min="5130" max="5130" width="52.7109375" style="9" customWidth="1"/>
    <col min="5131" max="5374" width="9.140625" style="9"/>
    <col min="5375" max="5375" width="20.28515625" style="9" customWidth="1"/>
    <col min="5376" max="5376" width="15.7109375" style="9" customWidth="1"/>
    <col min="5377" max="5377" width="15.5703125" style="9" customWidth="1"/>
    <col min="5378" max="5378" width="10.7109375" style="9" customWidth="1"/>
    <col min="5379" max="5379" width="40.28515625" style="9" customWidth="1"/>
    <col min="5380" max="5380" width="8.140625" style="9" bestFit="1" customWidth="1"/>
    <col min="5381" max="5385" width="19.140625" style="9" customWidth="1"/>
    <col min="5386" max="5386" width="52.7109375" style="9" customWidth="1"/>
    <col min="5387" max="5630" width="9.140625" style="9"/>
    <col min="5631" max="5631" width="20.28515625" style="9" customWidth="1"/>
    <col min="5632" max="5632" width="15.7109375" style="9" customWidth="1"/>
    <col min="5633" max="5633" width="15.5703125" style="9" customWidth="1"/>
    <col min="5634" max="5634" width="10.7109375" style="9" customWidth="1"/>
    <col min="5635" max="5635" width="40.28515625" style="9" customWidth="1"/>
    <col min="5636" max="5636" width="8.140625" style="9" bestFit="1" customWidth="1"/>
    <col min="5637" max="5641" width="19.140625" style="9" customWidth="1"/>
    <col min="5642" max="5642" width="52.7109375" style="9" customWidth="1"/>
    <col min="5643" max="5886" width="9.140625" style="9"/>
    <col min="5887" max="5887" width="20.28515625" style="9" customWidth="1"/>
    <col min="5888" max="5888" width="15.7109375" style="9" customWidth="1"/>
    <col min="5889" max="5889" width="15.5703125" style="9" customWidth="1"/>
    <col min="5890" max="5890" width="10.7109375" style="9" customWidth="1"/>
    <col min="5891" max="5891" width="40.28515625" style="9" customWidth="1"/>
    <col min="5892" max="5892" width="8.140625" style="9" bestFit="1" customWidth="1"/>
    <col min="5893" max="5897" width="19.140625" style="9" customWidth="1"/>
    <col min="5898" max="5898" width="52.7109375" style="9" customWidth="1"/>
    <col min="5899" max="6142" width="9.140625" style="9"/>
    <col min="6143" max="6143" width="20.28515625" style="9" customWidth="1"/>
    <col min="6144" max="6144" width="15.7109375" style="9" customWidth="1"/>
    <col min="6145" max="6145" width="15.5703125" style="9" customWidth="1"/>
    <col min="6146" max="6146" width="10.7109375" style="9" customWidth="1"/>
    <col min="6147" max="6147" width="40.28515625" style="9" customWidth="1"/>
    <col min="6148" max="6148" width="8.140625" style="9" bestFit="1" customWidth="1"/>
    <col min="6149" max="6153" width="19.140625" style="9" customWidth="1"/>
    <col min="6154" max="6154" width="52.7109375" style="9" customWidth="1"/>
    <col min="6155" max="6398" width="9.140625" style="9"/>
    <col min="6399" max="6399" width="20.28515625" style="9" customWidth="1"/>
    <col min="6400" max="6400" width="15.7109375" style="9" customWidth="1"/>
    <col min="6401" max="6401" width="15.5703125" style="9" customWidth="1"/>
    <col min="6402" max="6402" width="10.7109375" style="9" customWidth="1"/>
    <col min="6403" max="6403" width="40.28515625" style="9" customWidth="1"/>
    <col min="6404" max="6404" width="8.140625" style="9" bestFit="1" customWidth="1"/>
    <col min="6405" max="6409" width="19.140625" style="9" customWidth="1"/>
    <col min="6410" max="6410" width="52.7109375" style="9" customWidth="1"/>
    <col min="6411" max="6654" width="9.140625" style="9"/>
    <col min="6655" max="6655" width="20.28515625" style="9" customWidth="1"/>
    <col min="6656" max="6656" width="15.7109375" style="9" customWidth="1"/>
    <col min="6657" max="6657" width="15.5703125" style="9" customWidth="1"/>
    <col min="6658" max="6658" width="10.7109375" style="9" customWidth="1"/>
    <col min="6659" max="6659" width="40.28515625" style="9" customWidth="1"/>
    <col min="6660" max="6660" width="8.140625" style="9" bestFit="1" customWidth="1"/>
    <col min="6661" max="6665" width="19.140625" style="9" customWidth="1"/>
    <col min="6666" max="6666" width="52.7109375" style="9" customWidth="1"/>
    <col min="6667" max="6910" width="9.140625" style="9"/>
    <col min="6911" max="6911" width="20.28515625" style="9" customWidth="1"/>
    <col min="6912" max="6912" width="15.7109375" style="9" customWidth="1"/>
    <col min="6913" max="6913" width="15.5703125" style="9" customWidth="1"/>
    <col min="6914" max="6914" width="10.7109375" style="9" customWidth="1"/>
    <col min="6915" max="6915" width="40.28515625" style="9" customWidth="1"/>
    <col min="6916" max="6916" width="8.140625" style="9" bestFit="1" customWidth="1"/>
    <col min="6917" max="6921" width="19.140625" style="9" customWidth="1"/>
    <col min="6922" max="6922" width="52.7109375" style="9" customWidth="1"/>
    <col min="6923" max="7166" width="9.140625" style="9"/>
    <col min="7167" max="7167" width="20.28515625" style="9" customWidth="1"/>
    <col min="7168" max="7168" width="15.7109375" style="9" customWidth="1"/>
    <col min="7169" max="7169" width="15.5703125" style="9" customWidth="1"/>
    <col min="7170" max="7170" width="10.7109375" style="9" customWidth="1"/>
    <col min="7171" max="7171" width="40.28515625" style="9" customWidth="1"/>
    <col min="7172" max="7172" width="8.140625" style="9" bestFit="1" customWidth="1"/>
    <col min="7173" max="7177" width="19.140625" style="9" customWidth="1"/>
    <col min="7178" max="7178" width="52.7109375" style="9" customWidth="1"/>
    <col min="7179" max="7422" width="9.140625" style="9"/>
    <col min="7423" max="7423" width="20.28515625" style="9" customWidth="1"/>
    <col min="7424" max="7424" width="15.7109375" style="9" customWidth="1"/>
    <col min="7425" max="7425" width="15.5703125" style="9" customWidth="1"/>
    <col min="7426" max="7426" width="10.7109375" style="9" customWidth="1"/>
    <col min="7427" max="7427" width="40.28515625" style="9" customWidth="1"/>
    <col min="7428" max="7428" width="8.140625" style="9" bestFit="1" customWidth="1"/>
    <col min="7429" max="7433" width="19.140625" style="9" customWidth="1"/>
    <col min="7434" max="7434" width="52.7109375" style="9" customWidth="1"/>
    <col min="7435" max="7678" width="9.140625" style="9"/>
    <col min="7679" max="7679" width="20.28515625" style="9" customWidth="1"/>
    <col min="7680" max="7680" width="15.7109375" style="9" customWidth="1"/>
    <col min="7681" max="7681" width="15.5703125" style="9" customWidth="1"/>
    <col min="7682" max="7682" width="10.7109375" style="9" customWidth="1"/>
    <col min="7683" max="7683" width="40.28515625" style="9" customWidth="1"/>
    <col min="7684" max="7684" width="8.140625" style="9" bestFit="1" customWidth="1"/>
    <col min="7685" max="7689" width="19.140625" style="9" customWidth="1"/>
    <col min="7690" max="7690" width="52.7109375" style="9" customWidth="1"/>
    <col min="7691" max="7934" width="9.140625" style="9"/>
    <col min="7935" max="7935" width="20.28515625" style="9" customWidth="1"/>
    <col min="7936" max="7936" width="15.7109375" style="9" customWidth="1"/>
    <col min="7937" max="7937" width="15.5703125" style="9" customWidth="1"/>
    <col min="7938" max="7938" width="10.7109375" style="9" customWidth="1"/>
    <col min="7939" max="7939" width="40.28515625" style="9" customWidth="1"/>
    <col min="7940" max="7940" width="8.140625" style="9" bestFit="1" customWidth="1"/>
    <col min="7941" max="7945" width="19.140625" style="9" customWidth="1"/>
    <col min="7946" max="7946" width="52.7109375" style="9" customWidth="1"/>
    <col min="7947" max="8190" width="9.140625" style="9"/>
    <col min="8191" max="8191" width="20.28515625" style="9" customWidth="1"/>
    <col min="8192" max="8192" width="15.7109375" style="9" customWidth="1"/>
    <col min="8193" max="8193" width="15.5703125" style="9" customWidth="1"/>
    <col min="8194" max="8194" width="10.7109375" style="9" customWidth="1"/>
    <col min="8195" max="8195" width="40.28515625" style="9" customWidth="1"/>
    <col min="8196" max="8196" width="8.140625" style="9" bestFit="1" customWidth="1"/>
    <col min="8197" max="8201" width="19.140625" style="9" customWidth="1"/>
    <col min="8202" max="8202" width="52.7109375" style="9" customWidth="1"/>
    <col min="8203" max="8446" width="9.140625" style="9"/>
    <col min="8447" max="8447" width="20.28515625" style="9" customWidth="1"/>
    <col min="8448" max="8448" width="15.7109375" style="9" customWidth="1"/>
    <col min="8449" max="8449" width="15.5703125" style="9" customWidth="1"/>
    <col min="8450" max="8450" width="10.7109375" style="9" customWidth="1"/>
    <col min="8451" max="8451" width="40.28515625" style="9" customWidth="1"/>
    <col min="8452" max="8452" width="8.140625" style="9" bestFit="1" customWidth="1"/>
    <col min="8453" max="8457" width="19.140625" style="9" customWidth="1"/>
    <col min="8458" max="8458" width="52.7109375" style="9" customWidth="1"/>
    <col min="8459" max="8702" width="9.140625" style="9"/>
    <col min="8703" max="8703" width="20.28515625" style="9" customWidth="1"/>
    <col min="8704" max="8704" width="15.7109375" style="9" customWidth="1"/>
    <col min="8705" max="8705" width="15.5703125" style="9" customWidth="1"/>
    <col min="8706" max="8706" width="10.7109375" style="9" customWidth="1"/>
    <col min="8707" max="8707" width="40.28515625" style="9" customWidth="1"/>
    <col min="8708" max="8708" width="8.140625" style="9" bestFit="1" customWidth="1"/>
    <col min="8709" max="8713" width="19.140625" style="9" customWidth="1"/>
    <col min="8714" max="8714" width="52.7109375" style="9" customWidth="1"/>
    <col min="8715" max="8958" width="9.140625" style="9"/>
    <col min="8959" max="8959" width="20.28515625" style="9" customWidth="1"/>
    <col min="8960" max="8960" width="15.7109375" style="9" customWidth="1"/>
    <col min="8961" max="8961" width="15.5703125" style="9" customWidth="1"/>
    <col min="8962" max="8962" width="10.7109375" style="9" customWidth="1"/>
    <col min="8963" max="8963" width="40.28515625" style="9" customWidth="1"/>
    <col min="8964" max="8964" width="8.140625" style="9" bestFit="1" customWidth="1"/>
    <col min="8965" max="8969" width="19.140625" style="9" customWidth="1"/>
    <col min="8970" max="8970" width="52.7109375" style="9" customWidth="1"/>
    <col min="8971" max="9214" width="9.140625" style="9"/>
    <col min="9215" max="9215" width="20.28515625" style="9" customWidth="1"/>
    <col min="9216" max="9216" width="15.7109375" style="9" customWidth="1"/>
    <col min="9217" max="9217" width="15.5703125" style="9" customWidth="1"/>
    <col min="9218" max="9218" width="10.7109375" style="9" customWidth="1"/>
    <col min="9219" max="9219" width="40.28515625" style="9" customWidth="1"/>
    <col min="9220" max="9220" width="8.140625" style="9" bestFit="1" customWidth="1"/>
    <col min="9221" max="9225" width="19.140625" style="9" customWidth="1"/>
    <col min="9226" max="9226" width="52.7109375" style="9" customWidth="1"/>
    <col min="9227" max="9470" width="9.140625" style="9"/>
    <col min="9471" max="9471" width="20.28515625" style="9" customWidth="1"/>
    <col min="9472" max="9472" width="15.7109375" style="9" customWidth="1"/>
    <col min="9473" max="9473" width="15.5703125" style="9" customWidth="1"/>
    <col min="9474" max="9474" width="10.7109375" style="9" customWidth="1"/>
    <col min="9475" max="9475" width="40.28515625" style="9" customWidth="1"/>
    <col min="9476" max="9476" width="8.140625" style="9" bestFit="1" customWidth="1"/>
    <col min="9477" max="9481" width="19.140625" style="9" customWidth="1"/>
    <col min="9482" max="9482" width="52.7109375" style="9" customWidth="1"/>
    <col min="9483" max="9726" width="9.140625" style="9"/>
    <col min="9727" max="9727" width="20.28515625" style="9" customWidth="1"/>
    <col min="9728" max="9728" width="15.7109375" style="9" customWidth="1"/>
    <col min="9729" max="9729" width="15.5703125" style="9" customWidth="1"/>
    <col min="9730" max="9730" width="10.7109375" style="9" customWidth="1"/>
    <col min="9731" max="9731" width="40.28515625" style="9" customWidth="1"/>
    <col min="9732" max="9732" width="8.140625" style="9" bestFit="1" customWidth="1"/>
    <col min="9733" max="9737" width="19.140625" style="9" customWidth="1"/>
    <col min="9738" max="9738" width="52.7109375" style="9" customWidth="1"/>
    <col min="9739" max="9982" width="9.140625" style="9"/>
    <col min="9983" max="9983" width="20.28515625" style="9" customWidth="1"/>
    <col min="9984" max="9984" width="15.7109375" style="9" customWidth="1"/>
    <col min="9985" max="9985" width="15.5703125" style="9" customWidth="1"/>
    <col min="9986" max="9986" width="10.7109375" style="9" customWidth="1"/>
    <col min="9987" max="9987" width="40.28515625" style="9" customWidth="1"/>
    <col min="9988" max="9988" width="8.140625" style="9" bestFit="1" customWidth="1"/>
    <col min="9989" max="9993" width="19.140625" style="9" customWidth="1"/>
    <col min="9994" max="9994" width="52.7109375" style="9" customWidth="1"/>
    <col min="9995" max="10238" width="9.140625" style="9"/>
    <col min="10239" max="10239" width="20.28515625" style="9" customWidth="1"/>
    <col min="10240" max="10240" width="15.7109375" style="9" customWidth="1"/>
    <col min="10241" max="10241" width="15.5703125" style="9" customWidth="1"/>
    <col min="10242" max="10242" width="10.7109375" style="9" customWidth="1"/>
    <col min="10243" max="10243" width="40.28515625" style="9" customWidth="1"/>
    <col min="10244" max="10244" width="8.140625" style="9" bestFit="1" customWidth="1"/>
    <col min="10245" max="10249" width="19.140625" style="9" customWidth="1"/>
    <col min="10250" max="10250" width="52.7109375" style="9" customWidth="1"/>
    <col min="10251" max="10494" width="9.140625" style="9"/>
    <col min="10495" max="10495" width="20.28515625" style="9" customWidth="1"/>
    <col min="10496" max="10496" width="15.7109375" style="9" customWidth="1"/>
    <col min="10497" max="10497" width="15.5703125" style="9" customWidth="1"/>
    <col min="10498" max="10498" width="10.7109375" style="9" customWidth="1"/>
    <col min="10499" max="10499" width="40.28515625" style="9" customWidth="1"/>
    <col min="10500" max="10500" width="8.140625" style="9" bestFit="1" customWidth="1"/>
    <col min="10501" max="10505" width="19.140625" style="9" customWidth="1"/>
    <col min="10506" max="10506" width="52.7109375" style="9" customWidth="1"/>
    <col min="10507" max="10750" width="9.140625" style="9"/>
    <col min="10751" max="10751" width="20.28515625" style="9" customWidth="1"/>
    <col min="10752" max="10752" width="15.7109375" style="9" customWidth="1"/>
    <col min="10753" max="10753" width="15.5703125" style="9" customWidth="1"/>
    <col min="10754" max="10754" width="10.7109375" style="9" customWidth="1"/>
    <col min="10755" max="10755" width="40.28515625" style="9" customWidth="1"/>
    <col min="10756" max="10756" width="8.140625" style="9" bestFit="1" customWidth="1"/>
    <col min="10757" max="10761" width="19.140625" style="9" customWidth="1"/>
    <col min="10762" max="10762" width="52.7109375" style="9" customWidth="1"/>
    <col min="10763" max="11006" width="9.140625" style="9"/>
    <col min="11007" max="11007" width="20.28515625" style="9" customWidth="1"/>
    <col min="11008" max="11008" width="15.7109375" style="9" customWidth="1"/>
    <col min="11009" max="11009" width="15.5703125" style="9" customWidth="1"/>
    <col min="11010" max="11010" width="10.7109375" style="9" customWidth="1"/>
    <col min="11011" max="11011" width="40.28515625" style="9" customWidth="1"/>
    <col min="11012" max="11012" width="8.140625" style="9" bestFit="1" customWidth="1"/>
    <col min="11013" max="11017" width="19.140625" style="9" customWidth="1"/>
    <col min="11018" max="11018" width="52.7109375" style="9" customWidth="1"/>
    <col min="11019" max="11262" width="9.140625" style="9"/>
    <col min="11263" max="11263" width="20.28515625" style="9" customWidth="1"/>
    <col min="11264" max="11264" width="15.7109375" style="9" customWidth="1"/>
    <col min="11265" max="11265" width="15.5703125" style="9" customWidth="1"/>
    <col min="11266" max="11266" width="10.7109375" style="9" customWidth="1"/>
    <col min="11267" max="11267" width="40.28515625" style="9" customWidth="1"/>
    <col min="11268" max="11268" width="8.140625" style="9" bestFit="1" customWidth="1"/>
    <col min="11269" max="11273" width="19.140625" style="9" customWidth="1"/>
    <col min="11274" max="11274" width="52.7109375" style="9" customWidth="1"/>
    <col min="11275" max="11518" width="9.140625" style="9"/>
    <col min="11519" max="11519" width="20.28515625" style="9" customWidth="1"/>
    <col min="11520" max="11520" width="15.7109375" style="9" customWidth="1"/>
    <col min="11521" max="11521" width="15.5703125" style="9" customWidth="1"/>
    <col min="11522" max="11522" width="10.7109375" style="9" customWidth="1"/>
    <col min="11523" max="11523" width="40.28515625" style="9" customWidth="1"/>
    <col min="11524" max="11524" width="8.140625" style="9" bestFit="1" customWidth="1"/>
    <col min="11525" max="11529" width="19.140625" style="9" customWidth="1"/>
    <col min="11530" max="11530" width="52.7109375" style="9" customWidth="1"/>
    <col min="11531" max="11774" width="9.140625" style="9"/>
    <col min="11775" max="11775" width="20.28515625" style="9" customWidth="1"/>
    <col min="11776" max="11776" width="15.7109375" style="9" customWidth="1"/>
    <col min="11777" max="11777" width="15.5703125" style="9" customWidth="1"/>
    <col min="11778" max="11778" width="10.7109375" style="9" customWidth="1"/>
    <col min="11779" max="11779" width="40.28515625" style="9" customWidth="1"/>
    <col min="11780" max="11780" width="8.140625" style="9" bestFit="1" customWidth="1"/>
    <col min="11781" max="11785" width="19.140625" style="9" customWidth="1"/>
    <col min="11786" max="11786" width="52.7109375" style="9" customWidth="1"/>
    <col min="11787" max="12030" width="9.140625" style="9"/>
    <col min="12031" max="12031" width="20.28515625" style="9" customWidth="1"/>
    <col min="12032" max="12032" width="15.7109375" style="9" customWidth="1"/>
    <col min="12033" max="12033" width="15.5703125" style="9" customWidth="1"/>
    <col min="12034" max="12034" width="10.7109375" style="9" customWidth="1"/>
    <col min="12035" max="12035" width="40.28515625" style="9" customWidth="1"/>
    <col min="12036" max="12036" width="8.140625" style="9" bestFit="1" customWidth="1"/>
    <col min="12037" max="12041" width="19.140625" style="9" customWidth="1"/>
    <col min="12042" max="12042" width="52.7109375" style="9" customWidth="1"/>
    <col min="12043" max="12286" width="9.140625" style="9"/>
    <col min="12287" max="12287" width="20.28515625" style="9" customWidth="1"/>
    <col min="12288" max="12288" width="15.7109375" style="9" customWidth="1"/>
    <col min="12289" max="12289" width="15.5703125" style="9" customWidth="1"/>
    <col min="12290" max="12290" width="10.7109375" style="9" customWidth="1"/>
    <col min="12291" max="12291" width="40.28515625" style="9" customWidth="1"/>
    <col min="12292" max="12292" width="8.140625" style="9" bestFit="1" customWidth="1"/>
    <col min="12293" max="12297" width="19.140625" style="9" customWidth="1"/>
    <col min="12298" max="12298" width="52.7109375" style="9" customWidth="1"/>
    <col min="12299" max="12542" width="9.140625" style="9"/>
    <col min="12543" max="12543" width="20.28515625" style="9" customWidth="1"/>
    <col min="12544" max="12544" width="15.7109375" style="9" customWidth="1"/>
    <col min="12545" max="12545" width="15.5703125" style="9" customWidth="1"/>
    <col min="12546" max="12546" width="10.7109375" style="9" customWidth="1"/>
    <col min="12547" max="12547" width="40.28515625" style="9" customWidth="1"/>
    <col min="12548" max="12548" width="8.140625" style="9" bestFit="1" customWidth="1"/>
    <col min="12549" max="12553" width="19.140625" style="9" customWidth="1"/>
    <col min="12554" max="12554" width="52.7109375" style="9" customWidth="1"/>
    <col min="12555" max="12798" width="9.140625" style="9"/>
    <col min="12799" max="12799" width="20.28515625" style="9" customWidth="1"/>
    <col min="12800" max="12800" width="15.7109375" style="9" customWidth="1"/>
    <col min="12801" max="12801" width="15.5703125" style="9" customWidth="1"/>
    <col min="12802" max="12802" width="10.7109375" style="9" customWidth="1"/>
    <col min="12803" max="12803" width="40.28515625" style="9" customWidth="1"/>
    <col min="12804" max="12804" width="8.140625" style="9" bestFit="1" customWidth="1"/>
    <col min="12805" max="12809" width="19.140625" style="9" customWidth="1"/>
    <col min="12810" max="12810" width="52.7109375" style="9" customWidth="1"/>
    <col min="12811" max="13054" width="9.140625" style="9"/>
    <col min="13055" max="13055" width="20.28515625" style="9" customWidth="1"/>
    <col min="13056" max="13056" width="15.7109375" style="9" customWidth="1"/>
    <col min="13057" max="13057" width="15.5703125" style="9" customWidth="1"/>
    <col min="13058" max="13058" width="10.7109375" style="9" customWidth="1"/>
    <col min="13059" max="13059" width="40.28515625" style="9" customWidth="1"/>
    <col min="13060" max="13060" width="8.140625" style="9" bestFit="1" customWidth="1"/>
    <col min="13061" max="13065" width="19.140625" style="9" customWidth="1"/>
    <col min="13066" max="13066" width="52.7109375" style="9" customWidth="1"/>
    <col min="13067" max="13310" width="9.140625" style="9"/>
    <col min="13311" max="13311" width="20.28515625" style="9" customWidth="1"/>
    <col min="13312" max="13312" width="15.7109375" style="9" customWidth="1"/>
    <col min="13313" max="13313" width="15.5703125" style="9" customWidth="1"/>
    <col min="13314" max="13314" width="10.7109375" style="9" customWidth="1"/>
    <col min="13315" max="13315" width="40.28515625" style="9" customWidth="1"/>
    <col min="13316" max="13316" width="8.140625" style="9" bestFit="1" customWidth="1"/>
    <col min="13317" max="13321" width="19.140625" style="9" customWidth="1"/>
    <col min="13322" max="13322" width="52.7109375" style="9" customWidth="1"/>
    <col min="13323" max="13566" width="9.140625" style="9"/>
    <col min="13567" max="13567" width="20.28515625" style="9" customWidth="1"/>
    <col min="13568" max="13568" width="15.7109375" style="9" customWidth="1"/>
    <col min="13569" max="13569" width="15.5703125" style="9" customWidth="1"/>
    <col min="13570" max="13570" width="10.7109375" style="9" customWidth="1"/>
    <col min="13571" max="13571" width="40.28515625" style="9" customWidth="1"/>
    <col min="13572" max="13572" width="8.140625" style="9" bestFit="1" customWidth="1"/>
    <col min="13573" max="13577" width="19.140625" style="9" customWidth="1"/>
    <col min="13578" max="13578" width="52.7109375" style="9" customWidth="1"/>
    <col min="13579" max="13822" width="9.140625" style="9"/>
    <col min="13823" max="13823" width="20.28515625" style="9" customWidth="1"/>
    <col min="13824" max="13824" width="15.7109375" style="9" customWidth="1"/>
    <col min="13825" max="13825" width="15.5703125" style="9" customWidth="1"/>
    <col min="13826" max="13826" width="10.7109375" style="9" customWidth="1"/>
    <col min="13827" max="13827" width="40.28515625" style="9" customWidth="1"/>
    <col min="13828" max="13828" width="8.140625" style="9" bestFit="1" customWidth="1"/>
    <col min="13829" max="13833" width="19.140625" style="9" customWidth="1"/>
    <col min="13834" max="13834" width="52.7109375" style="9" customWidth="1"/>
    <col min="13835" max="14078" width="9.140625" style="9"/>
    <col min="14079" max="14079" width="20.28515625" style="9" customWidth="1"/>
    <col min="14080" max="14080" width="15.7109375" style="9" customWidth="1"/>
    <col min="14081" max="14081" width="15.5703125" style="9" customWidth="1"/>
    <col min="14082" max="14082" width="10.7109375" style="9" customWidth="1"/>
    <col min="14083" max="14083" width="40.28515625" style="9" customWidth="1"/>
    <col min="14084" max="14084" width="8.140625" style="9" bestFit="1" customWidth="1"/>
    <col min="14085" max="14089" width="19.140625" style="9" customWidth="1"/>
    <col min="14090" max="14090" width="52.7109375" style="9" customWidth="1"/>
    <col min="14091" max="14334" width="9.140625" style="9"/>
    <col min="14335" max="14335" width="20.28515625" style="9" customWidth="1"/>
    <col min="14336" max="14336" width="15.7109375" style="9" customWidth="1"/>
    <col min="14337" max="14337" width="15.5703125" style="9" customWidth="1"/>
    <col min="14338" max="14338" width="10.7109375" style="9" customWidth="1"/>
    <col min="14339" max="14339" width="40.28515625" style="9" customWidth="1"/>
    <col min="14340" max="14340" width="8.140625" style="9" bestFit="1" customWidth="1"/>
    <col min="14341" max="14345" width="19.140625" style="9" customWidth="1"/>
    <col min="14346" max="14346" width="52.7109375" style="9" customWidth="1"/>
    <col min="14347" max="14590" width="9.140625" style="9"/>
    <col min="14591" max="14591" width="20.28515625" style="9" customWidth="1"/>
    <col min="14592" max="14592" width="15.7109375" style="9" customWidth="1"/>
    <col min="14593" max="14593" width="15.5703125" style="9" customWidth="1"/>
    <col min="14594" max="14594" width="10.7109375" style="9" customWidth="1"/>
    <col min="14595" max="14595" width="40.28515625" style="9" customWidth="1"/>
    <col min="14596" max="14596" width="8.140625" style="9" bestFit="1" customWidth="1"/>
    <col min="14597" max="14601" width="19.140625" style="9" customWidth="1"/>
    <col min="14602" max="14602" width="52.7109375" style="9" customWidth="1"/>
    <col min="14603" max="14846" width="9.140625" style="9"/>
    <col min="14847" max="14847" width="20.28515625" style="9" customWidth="1"/>
    <col min="14848" max="14848" width="15.7109375" style="9" customWidth="1"/>
    <col min="14849" max="14849" width="15.5703125" style="9" customWidth="1"/>
    <col min="14850" max="14850" width="10.7109375" style="9" customWidth="1"/>
    <col min="14851" max="14851" width="40.28515625" style="9" customWidth="1"/>
    <col min="14852" max="14852" width="8.140625" style="9" bestFit="1" customWidth="1"/>
    <col min="14853" max="14857" width="19.140625" style="9" customWidth="1"/>
    <col min="14858" max="14858" width="52.7109375" style="9" customWidth="1"/>
    <col min="14859" max="15102" width="9.140625" style="9"/>
    <col min="15103" max="15103" width="20.28515625" style="9" customWidth="1"/>
    <col min="15104" max="15104" width="15.7109375" style="9" customWidth="1"/>
    <col min="15105" max="15105" width="15.5703125" style="9" customWidth="1"/>
    <col min="15106" max="15106" width="10.7109375" style="9" customWidth="1"/>
    <col min="15107" max="15107" width="40.28515625" style="9" customWidth="1"/>
    <col min="15108" max="15108" width="8.140625" style="9" bestFit="1" customWidth="1"/>
    <col min="15109" max="15113" width="19.140625" style="9" customWidth="1"/>
    <col min="15114" max="15114" width="52.7109375" style="9" customWidth="1"/>
    <col min="15115" max="15358" width="9.140625" style="9"/>
    <col min="15359" max="15359" width="20.28515625" style="9" customWidth="1"/>
    <col min="15360" max="15360" width="15.7109375" style="9" customWidth="1"/>
    <col min="15361" max="15361" width="15.5703125" style="9" customWidth="1"/>
    <col min="15362" max="15362" width="10.7109375" style="9" customWidth="1"/>
    <col min="15363" max="15363" width="40.28515625" style="9" customWidth="1"/>
    <col min="15364" max="15364" width="8.140625" style="9" bestFit="1" customWidth="1"/>
    <col min="15365" max="15369" width="19.140625" style="9" customWidth="1"/>
    <col min="15370" max="15370" width="52.7109375" style="9" customWidth="1"/>
    <col min="15371" max="15614" width="9.140625" style="9"/>
    <col min="15615" max="15615" width="20.28515625" style="9" customWidth="1"/>
    <col min="15616" max="15616" width="15.7109375" style="9" customWidth="1"/>
    <col min="15617" max="15617" width="15.5703125" style="9" customWidth="1"/>
    <col min="15618" max="15618" width="10.7109375" style="9" customWidth="1"/>
    <col min="15619" max="15619" width="40.28515625" style="9" customWidth="1"/>
    <col min="15620" max="15620" width="8.140625" style="9" bestFit="1" customWidth="1"/>
    <col min="15621" max="15625" width="19.140625" style="9" customWidth="1"/>
    <col min="15626" max="15626" width="52.7109375" style="9" customWidth="1"/>
    <col min="15627" max="15870" width="9.140625" style="9"/>
    <col min="15871" max="15871" width="20.28515625" style="9" customWidth="1"/>
    <col min="15872" max="15872" width="15.7109375" style="9" customWidth="1"/>
    <col min="15873" max="15873" width="15.5703125" style="9" customWidth="1"/>
    <col min="15874" max="15874" width="10.7109375" style="9" customWidth="1"/>
    <col min="15875" max="15875" width="40.28515625" style="9" customWidth="1"/>
    <col min="15876" max="15876" width="8.140625" style="9" bestFit="1" customWidth="1"/>
    <col min="15877" max="15881" width="19.140625" style="9" customWidth="1"/>
    <col min="15882" max="15882" width="52.7109375" style="9" customWidth="1"/>
    <col min="15883" max="16126" width="9.140625" style="9"/>
    <col min="16127" max="16127" width="20.28515625" style="9" customWidth="1"/>
    <col min="16128" max="16128" width="15.7109375" style="9" customWidth="1"/>
    <col min="16129" max="16129" width="15.5703125" style="9" customWidth="1"/>
    <col min="16130" max="16130" width="10.7109375" style="9" customWidth="1"/>
    <col min="16131" max="16131" width="40.28515625" style="9" customWidth="1"/>
    <col min="16132" max="16132" width="8.140625" style="9" bestFit="1" customWidth="1"/>
    <col min="16133" max="16137" width="19.140625" style="9" customWidth="1"/>
    <col min="16138" max="16138" width="52.7109375" style="9" customWidth="1"/>
    <col min="16139" max="16384" width="9.140625" style="9"/>
  </cols>
  <sheetData>
    <row r="1" spans="1:12" ht="39.950000000000003" customHeight="1" thickBot="1">
      <c r="A1" s="211" t="s">
        <v>136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2" ht="16.5">
      <c r="A2" s="212" t="s">
        <v>76</v>
      </c>
      <c r="B2" s="213"/>
      <c r="C2" s="213"/>
      <c r="D2" s="214" t="s">
        <v>93</v>
      </c>
      <c r="E2" s="214"/>
      <c r="F2" s="213" t="s">
        <v>27</v>
      </c>
      <c r="G2" s="213"/>
      <c r="H2" s="213"/>
      <c r="I2" s="213"/>
      <c r="J2" s="24" t="s">
        <v>90</v>
      </c>
    </row>
    <row r="3" spans="1:12" ht="17.25" thickBot="1">
      <c r="A3" s="215" t="s">
        <v>73</v>
      </c>
      <c r="B3" s="216"/>
      <c r="C3" s="216"/>
      <c r="D3" s="217" t="s">
        <v>92</v>
      </c>
      <c r="E3" s="217"/>
      <c r="F3" s="218"/>
      <c r="G3" s="218"/>
      <c r="H3" s="218"/>
      <c r="I3" s="218"/>
      <c r="J3" s="25"/>
    </row>
    <row r="4" spans="1:12" s="10" customFormat="1" ht="45">
      <c r="A4" s="209" t="s">
        <v>153</v>
      </c>
      <c r="B4" s="210"/>
      <c r="C4" s="31" t="s">
        <v>89</v>
      </c>
      <c r="D4" s="32" t="s">
        <v>135</v>
      </c>
      <c r="E4" s="31" t="s">
        <v>28</v>
      </c>
      <c r="F4" s="31" t="s">
        <v>77</v>
      </c>
      <c r="G4" s="163" t="s">
        <v>138</v>
      </c>
      <c r="H4" s="33" t="s">
        <v>3</v>
      </c>
      <c r="I4" s="33" t="s">
        <v>78</v>
      </c>
      <c r="J4" s="34" t="s">
        <v>29</v>
      </c>
    </row>
    <row r="5" spans="1:12" s="11" customFormat="1" ht="150" customHeight="1">
      <c r="A5" s="26" t="s">
        <v>74</v>
      </c>
      <c r="B5" s="18">
        <v>1</v>
      </c>
      <c r="C5" s="50" t="s">
        <v>79</v>
      </c>
      <c r="D5" s="51"/>
      <c r="E5" s="56">
        <v>3</v>
      </c>
      <c r="F5" s="57" t="s">
        <v>30</v>
      </c>
      <c r="G5" s="58">
        <v>20000</v>
      </c>
      <c r="H5" s="58">
        <f>G5*1.05</f>
        <v>21000</v>
      </c>
      <c r="I5" s="58">
        <f>E5*H5</f>
        <v>63000</v>
      </c>
      <c r="J5" s="27"/>
    </row>
    <row r="6" spans="1:12" ht="150" customHeight="1">
      <c r="A6" s="26" t="s">
        <v>81</v>
      </c>
      <c r="B6" s="18">
        <v>2</v>
      </c>
      <c r="C6" s="50" t="s">
        <v>31</v>
      </c>
      <c r="D6" s="51"/>
      <c r="E6" s="56">
        <v>6</v>
      </c>
      <c r="F6" s="57" t="s">
        <v>32</v>
      </c>
      <c r="G6" s="58">
        <v>6000</v>
      </c>
      <c r="H6" s="58">
        <f t="shared" ref="H6:H10" si="0">G6*1.05</f>
        <v>6300</v>
      </c>
      <c r="I6" s="58">
        <f t="shared" ref="I6:I10" si="1">E6*H6</f>
        <v>37800</v>
      </c>
      <c r="J6" s="27"/>
    </row>
    <row r="7" spans="1:12" ht="150" customHeight="1">
      <c r="A7" s="26" t="s">
        <v>81</v>
      </c>
      <c r="B7" s="18">
        <v>5</v>
      </c>
      <c r="C7" s="50" t="s">
        <v>33</v>
      </c>
      <c r="D7" s="52"/>
      <c r="E7" s="56">
        <v>2</v>
      </c>
      <c r="F7" s="57" t="s">
        <v>34</v>
      </c>
      <c r="G7" s="58">
        <v>5030</v>
      </c>
      <c r="H7" s="58">
        <f t="shared" si="0"/>
        <v>5281.5</v>
      </c>
      <c r="I7" s="58">
        <f t="shared" si="1"/>
        <v>10563</v>
      </c>
      <c r="J7" s="27"/>
    </row>
    <row r="8" spans="1:12" ht="150" customHeight="1">
      <c r="A8" s="26" t="s">
        <v>82</v>
      </c>
      <c r="B8" s="18">
        <v>2</v>
      </c>
      <c r="C8" s="53" t="s">
        <v>80</v>
      </c>
      <c r="D8" s="52" t="s">
        <v>84</v>
      </c>
      <c r="E8" s="56">
        <v>1</v>
      </c>
      <c r="F8" s="57" t="s">
        <v>35</v>
      </c>
      <c r="G8" s="58">
        <v>84000</v>
      </c>
      <c r="H8" s="58">
        <f t="shared" si="0"/>
        <v>88200</v>
      </c>
      <c r="I8" s="58">
        <f t="shared" si="1"/>
        <v>88200</v>
      </c>
      <c r="J8" s="27"/>
    </row>
    <row r="9" spans="1:12" ht="150" customHeight="1">
      <c r="A9" s="26" t="s">
        <v>83</v>
      </c>
      <c r="B9" s="18">
        <v>2</v>
      </c>
      <c r="C9" s="53" t="s">
        <v>85</v>
      </c>
      <c r="D9" s="52" t="s">
        <v>84</v>
      </c>
      <c r="E9" s="56">
        <v>1</v>
      </c>
      <c r="F9" s="57" t="s">
        <v>35</v>
      </c>
      <c r="G9" s="58">
        <v>32049</v>
      </c>
      <c r="H9" s="58">
        <f t="shared" si="0"/>
        <v>33651.450000000004</v>
      </c>
      <c r="I9" s="58">
        <f t="shared" si="1"/>
        <v>33651.450000000004</v>
      </c>
      <c r="J9" s="27"/>
    </row>
    <row r="10" spans="1:12" ht="150" customHeight="1" thickBot="1">
      <c r="A10" s="28" t="s">
        <v>83</v>
      </c>
      <c r="B10" s="29" t="s">
        <v>88</v>
      </c>
      <c r="C10" s="54" t="s">
        <v>86</v>
      </c>
      <c r="D10" s="55" t="s">
        <v>87</v>
      </c>
      <c r="E10" s="59">
        <v>1</v>
      </c>
      <c r="F10" s="60" t="s">
        <v>35</v>
      </c>
      <c r="G10" s="61">
        <v>62000</v>
      </c>
      <c r="H10" s="58">
        <f t="shared" si="0"/>
        <v>65100</v>
      </c>
      <c r="I10" s="58">
        <f t="shared" si="1"/>
        <v>65100</v>
      </c>
      <c r="J10" s="30"/>
    </row>
    <row r="11" spans="1:12" s="1" customFormat="1" ht="125.1" customHeight="1" thickBot="1">
      <c r="A11" s="219" t="s">
        <v>68</v>
      </c>
      <c r="B11" s="220"/>
      <c r="C11" s="220"/>
      <c r="D11" s="220"/>
      <c r="E11" s="220"/>
      <c r="F11" s="220"/>
      <c r="G11" s="220"/>
      <c r="H11" s="220"/>
      <c r="I11" s="220"/>
      <c r="J11" s="221"/>
      <c r="K11" s="107"/>
      <c r="L11" s="107"/>
    </row>
    <row r="12" spans="1:12">
      <c r="A12" s="166" t="s">
        <v>154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08"/>
    </row>
  </sheetData>
  <mergeCells count="10">
    <mergeCell ref="A4:B4"/>
    <mergeCell ref="A12:J12"/>
    <mergeCell ref="A1:J1"/>
    <mergeCell ref="A2:C2"/>
    <mergeCell ref="D2:E2"/>
    <mergeCell ref="F2:I2"/>
    <mergeCell ref="A3:C3"/>
    <mergeCell ref="D3:E3"/>
    <mergeCell ref="F3:I3"/>
    <mergeCell ref="A11:J11"/>
  </mergeCells>
  <phoneticPr fontId="1" type="noConversion"/>
  <printOptions horizontalCentered="1"/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8"/>
  <sheetViews>
    <sheetView view="pageBreakPreview" topLeftCell="A11" zoomScale="115" zoomScaleNormal="115" zoomScaleSheetLayoutView="115" workbookViewId="0">
      <selection activeCell="H20" sqref="H20"/>
    </sheetView>
  </sheetViews>
  <sheetFormatPr defaultRowHeight="15"/>
  <cols>
    <col min="1" max="2" width="6.28515625" style="13" customWidth="1"/>
    <col min="3" max="3" width="8.140625" style="13" bestFit="1" customWidth="1"/>
    <col min="4" max="4" width="20.85546875" style="13" customWidth="1"/>
    <col min="5" max="5" width="8.140625" style="13" bestFit="1" customWidth="1"/>
    <col min="6" max="6" width="29.85546875" style="13" customWidth="1"/>
    <col min="7" max="7" width="17.7109375" style="13" bestFit="1" customWidth="1"/>
    <col min="8" max="8" width="35" style="13" customWidth="1"/>
    <col min="9" max="10" width="6.28515625" style="13" bestFit="1" customWidth="1"/>
    <col min="11" max="11" width="12.140625" style="13" bestFit="1" customWidth="1"/>
    <col min="12" max="12" width="16.5703125" style="13" customWidth="1"/>
    <col min="13" max="13" width="15.5703125" style="13" bestFit="1" customWidth="1"/>
    <col min="14" max="14" width="26" style="13" bestFit="1" customWidth="1"/>
    <col min="15" max="16" width="9.140625" style="13"/>
    <col min="17" max="16384" width="9.140625" style="14"/>
  </cols>
  <sheetData>
    <row r="1" spans="1:13" ht="39.950000000000003" customHeight="1" thickBot="1">
      <c r="A1" s="180" t="s">
        <v>110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3" ht="15.75" customHeight="1">
      <c r="A2" s="197" t="s">
        <v>53</v>
      </c>
      <c r="B2" s="198"/>
      <c r="C2" s="198"/>
      <c r="D2" s="198"/>
      <c r="E2" s="198"/>
      <c r="F2" s="198"/>
      <c r="G2" s="230" t="s">
        <v>91</v>
      </c>
      <c r="H2" s="231"/>
      <c r="I2" s="231"/>
      <c r="J2" s="231"/>
      <c r="K2" s="231"/>
      <c r="L2" s="232"/>
    </row>
    <row r="3" spans="1:13" ht="16.5">
      <c r="A3" s="241" t="s">
        <v>54</v>
      </c>
      <c r="B3" s="242"/>
      <c r="C3" s="242"/>
      <c r="D3" s="242"/>
      <c r="E3" s="242"/>
      <c r="F3" s="242"/>
      <c r="G3" s="227" t="s">
        <v>55</v>
      </c>
      <c r="H3" s="228"/>
      <c r="I3" s="228"/>
      <c r="J3" s="228"/>
      <c r="K3" s="228"/>
      <c r="L3" s="229"/>
    </row>
    <row r="4" spans="1:13" s="1" customFormat="1" ht="18.75" customHeight="1" thickBot="1">
      <c r="A4" s="238" t="s">
        <v>97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40"/>
      <c r="M4" s="17"/>
    </row>
    <row r="5" spans="1:13" ht="33.75" customHeight="1">
      <c r="A5" s="236" t="s">
        <v>152</v>
      </c>
      <c r="B5" s="237"/>
      <c r="C5" s="233" t="s">
        <v>111</v>
      </c>
      <c r="D5" s="234"/>
      <c r="E5" s="235"/>
      <c r="F5" s="21" t="s">
        <v>56</v>
      </c>
      <c r="G5" s="21" t="s">
        <v>57</v>
      </c>
      <c r="H5" s="21" t="s">
        <v>58</v>
      </c>
      <c r="I5" s="21" t="s">
        <v>1</v>
      </c>
      <c r="J5" s="21" t="s">
        <v>2</v>
      </c>
      <c r="K5" s="21" t="s">
        <v>3</v>
      </c>
      <c r="L5" s="23" t="s">
        <v>94</v>
      </c>
    </row>
    <row r="6" spans="1:13" ht="30" customHeight="1">
      <c r="A6" s="20" t="s">
        <v>149</v>
      </c>
      <c r="B6" s="15">
        <v>4</v>
      </c>
      <c r="C6" s="48" t="s">
        <v>125</v>
      </c>
      <c r="D6" s="88" t="s">
        <v>129</v>
      </c>
      <c r="E6" s="48" t="s">
        <v>126</v>
      </c>
      <c r="F6" s="85" t="s">
        <v>59</v>
      </c>
      <c r="G6" s="57" t="s">
        <v>60</v>
      </c>
      <c r="H6" s="57" t="s">
        <v>96</v>
      </c>
      <c r="I6" s="57">
        <v>100</v>
      </c>
      <c r="J6" s="57" t="s">
        <v>98</v>
      </c>
      <c r="K6" s="76">
        <v>100</v>
      </c>
      <c r="L6" s="86">
        <f>I6*K6</f>
        <v>10000</v>
      </c>
    </row>
    <row r="7" spans="1:13" ht="30" customHeight="1">
      <c r="A7" s="20" t="s">
        <v>150</v>
      </c>
      <c r="B7" s="16">
        <v>2</v>
      </c>
      <c r="C7" s="48" t="s">
        <v>145</v>
      </c>
      <c r="D7" s="88" t="s">
        <v>146</v>
      </c>
      <c r="E7" s="48" t="s">
        <v>127</v>
      </c>
      <c r="F7" s="85" t="s">
        <v>147</v>
      </c>
      <c r="G7" s="85">
        <v>1110459</v>
      </c>
      <c r="H7" s="57" t="s">
        <v>148</v>
      </c>
      <c r="I7" s="57">
        <v>2</v>
      </c>
      <c r="J7" s="57" t="s">
        <v>134</v>
      </c>
      <c r="K7" s="76">
        <v>74000</v>
      </c>
      <c r="L7" s="86">
        <f>I7*K7</f>
        <v>148000</v>
      </c>
    </row>
    <row r="8" spans="1:13" ht="30" customHeight="1">
      <c r="A8" s="20" t="s">
        <v>151</v>
      </c>
      <c r="B8" s="16">
        <v>8</v>
      </c>
      <c r="C8" s="48" t="s">
        <v>128</v>
      </c>
      <c r="D8" s="89" t="s">
        <v>132</v>
      </c>
      <c r="E8" s="48" t="s">
        <v>127</v>
      </c>
      <c r="F8" s="85" t="s">
        <v>131</v>
      </c>
      <c r="G8" s="85" t="s">
        <v>130</v>
      </c>
      <c r="H8" s="57" t="s">
        <v>133</v>
      </c>
      <c r="I8" s="57">
        <v>10</v>
      </c>
      <c r="J8" s="57" t="s">
        <v>134</v>
      </c>
      <c r="K8" s="76">
        <v>40000</v>
      </c>
      <c r="L8" s="86">
        <f>I8*K8</f>
        <v>400000</v>
      </c>
    </row>
    <row r="9" spans="1:13" ht="30" customHeight="1">
      <c r="A9" s="20"/>
      <c r="B9" s="16"/>
      <c r="C9" s="48" t="s">
        <v>112</v>
      </c>
      <c r="D9" s="49"/>
      <c r="E9" s="48" t="s">
        <v>113</v>
      </c>
      <c r="F9" s="16"/>
      <c r="G9" s="16"/>
      <c r="H9" s="16"/>
      <c r="I9" s="16"/>
      <c r="J9" s="16"/>
      <c r="K9" s="77"/>
      <c r="L9" s="86">
        <f t="shared" ref="L9:L14" si="0">I9*K9</f>
        <v>0</v>
      </c>
    </row>
    <row r="10" spans="1:13" ht="30" customHeight="1">
      <c r="A10" s="20"/>
      <c r="B10" s="16"/>
      <c r="C10" s="48" t="s">
        <v>112</v>
      </c>
      <c r="D10" s="49"/>
      <c r="E10" s="48" t="s">
        <v>113</v>
      </c>
      <c r="F10" s="16"/>
      <c r="G10" s="16"/>
      <c r="H10" s="16"/>
      <c r="I10" s="16"/>
      <c r="J10" s="16"/>
      <c r="K10" s="77"/>
      <c r="L10" s="86">
        <f t="shared" si="0"/>
        <v>0</v>
      </c>
    </row>
    <row r="11" spans="1:13" ht="30" customHeight="1">
      <c r="A11" s="20"/>
      <c r="B11" s="16"/>
      <c r="C11" s="48" t="s">
        <v>112</v>
      </c>
      <c r="D11" s="49"/>
      <c r="E11" s="48" t="s">
        <v>113</v>
      </c>
      <c r="F11" s="16"/>
      <c r="G11" s="16"/>
      <c r="H11" s="16"/>
      <c r="I11" s="16"/>
      <c r="J11" s="16"/>
      <c r="K11" s="77"/>
      <c r="L11" s="86">
        <f t="shared" si="0"/>
        <v>0</v>
      </c>
    </row>
    <row r="12" spans="1:13" ht="30" customHeight="1">
      <c r="A12" s="20"/>
      <c r="B12" s="16"/>
      <c r="C12" s="48" t="s">
        <v>112</v>
      </c>
      <c r="D12" s="49"/>
      <c r="E12" s="48" t="s">
        <v>113</v>
      </c>
      <c r="F12" s="16"/>
      <c r="G12" s="16"/>
      <c r="H12" s="16"/>
      <c r="I12" s="16"/>
      <c r="J12" s="16"/>
      <c r="K12" s="77"/>
      <c r="L12" s="86">
        <f t="shared" si="0"/>
        <v>0</v>
      </c>
    </row>
    <row r="13" spans="1:13" ht="30" customHeight="1">
      <c r="A13" s="20"/>
      <c r="B13" s="16"/>
      <c r="C13" s="48" t="s">
        <v>112</v>
      </c>
      <c r="D13" s="49"/>
      <c r="E13" s="48" t="s">
        <v>113</v>
      </c>
      <c r="F13" s="16"/>
      <c r="G13" s="16"/>
      <c r="H13" s="16"/>
      <c r="I13" s="16"/>
      <c r="J13" s="16"/>
      <c r="K13" s="77"/>
      <c r="L13" s="86">
        <f t="shared" si="0"/>
        <v>0</v>
      </c>
    </row>
    <row r="14" spans="1:13" ht="30" customHeight="1">
      <c r="A14" s="20" t="s">
        <v>25</v>
      </c>
      <c r="B14" s="16"/>
      <c r="C14" s="49"/>
      <c r="D14" s="49"/>
      <c r="E14" s="49"/>
      <c r="F14" s="16" t="s">
        <v>95</v>
      </c>
      <c r="G14" s="16"/>
      <c r="H14" s="16"/>
      <c r="I14" s="16"/>
      <c r="J14" s="16"/>
      <c r="K14" s="77"/>
      <c r="L14" s="86">
        <f t="shared" si="0"/>
        <v>0</v>
      </c>
    </row>
    <row r="15" spans="1:13" ht="16.5" customHeight="1" thickBot="1">
      <c r="A15" s="222" t="s">
        <v>62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  <c r="L15" s="93">
        <f>SUM(L6:L14)</f>
        <v>558000</v>
      </c>
    </row>
    <row r="16" spans="1:13" ht="39" customHeight="1" thickBot="1">
      <c r="A16" s="225" t="s">
        <v>137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6"/>
    </row>
    <row r="17" spans="1:12" s="1" customFormat="1" ht="125.1" customHeight="1" thickBot="1">
      <c r="A17" s="219" t="s">
        <v>68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1"/>
    </row>
    <row r="18" spans="1:12" s="1" customFormat="1" ht="15" customHeight="1">
      <c r="A18" s="4"/>
      <c r="B18" s="166" t="s">
        <v>154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</row>
  </sheetData>
  <mergeCells count="12">
    <mergeCell ref="A15:K15"/>
    <mergeCell ref="A16:L16"/>
    <mergeCell ref="A1:L1"/>
    <mergeCell ref="B18:L18"/>
    <mergeCell ref="G3:L3"/>
    <mergeCell ref="G2:L2"/>
    <mergeCell ref="C5:E5"/>
    <mergeCell ref="A5:B5"/>
    <mergeCell ref="A4:L4"/>
    <mergeCell ref="A3:F3"/>
    <mergeCell ref="A2:F2"/>
    <mergeCell ref="A17:L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6"/>
  <sheetViews>
    <sheetView view="pageBreakPreview" topLeftCell="A13" zoomScale="130" zoomScaleNormal="145" zoomScaleSheetLayoutView="130" workbookViewId="0">
      <selection activeCell="E31" sqref="E31"/>
    </sheetView>
  </sheetViews>
  <sheetFormatPr defaultRowHeight="15"/>
  <cols>
    <col min="1" max="1" width="10.7109375" style="1" customWidth="1"/>
    <col min="2" max="2" width="18.140625" style="1" customWidth="1"/>
    <col min="3" max="3" width="25.140625" style="1" customWidth="1"/>
    <col min="4" max="5" width="9.140625" style="1"/>
    <col min="6" max="7" width="13.28515625" style="1" bestFit="1" customWidth="1"/>
    <col min="8" max="8" width="9" style="1" customWidth="1"/>
    <col min="9" max="9" width="14" style="1" bestFit="1" customWidth="1"/>
    <col min="10" max="10" width="13.28515625" style="1" bestFit="1" customWidth="1"/>
    <col min="11" max="12" width="15.42578125" style="1" customWidth="1"/>
    <col min="13" max="13" width="16.28515625" style="1" customWidth="1"/>
    <col min="14" max="16384" width="9.140625" style="1"/>
  </cols>
  <sheetData>
    <row r="1" spans="1:13" ht="39.950000000000003" customHeight="1">
      <c r="A1" s="252" t="s">
        <v>48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ht="19.5" thickBot="1">
      <c r="A2" s="251" t="s">
        <v>47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</row>
    <row r="3" spans="1:13" ht="16.5" customHeight="1">
      <c r="A3" s="256" t="s">
        <v>99</v>
      </c>
      <c r="B3" s="200"/>
      <c r="C3" s="249" t="s">
        <v>102</v>
      </c>
      <c r="D3" s="249"/>
      <c r="E3" s="249"/>
      <c r="F3" s="249"/>
      <c r="G3" s="200" t="s">
        <v>36</v>
      </c>
      <c r="H3" s="200"/>
      <c r="I3" s="261" t="s">
        <v>103</v>
      </c>
      <c r="J3" s="262"/>
      <c r="K3" s="262"/>
      <c r="L3" s="262"/>
      <c r="M3" s="263"/>
    </row>
    <row r="4" spans="1:13" ht="16.5" customHeight="1" thickBot="1">
      <c r="A4" s="257" t="s">
        <v>100</v>
      </c>
      <c r="B4" s="247"/>
      <c r="C4" s="248" t="s">
        <v>101</v>
      </c>
      <c r="D4" s="248"/>
      <c r="E4" s="248"/>
      <c r="F4" s="248"/>
      <c r="G4" s="247" t="s">
        <v>37</v>
      </c>
      <c r="H4" s="247"/>
      <c r="I4" s="258">
        <v>10000000</v>
      </c>
      <c r="J4" s="259"/>
      <c r="K4" s="259"/>
      <c r="L4" s="259"/>
      <c r="M4" s="260"/>
    </row>
    <row r="5" spans="1:13">
      <c r="A5" s="253" t="s">
        <v>38</v>
      </c>
      <c r="B5" s="250" t="s">
        <v>39</v>
      </c>
      <c r="C5" s="250" t="s">
        <v>105</v>
      </c>
      <c r="D5" s="250" t="s">
        <v>108</v>
      </c>
      <c r="E5" s="250"/>
      <c r="F5" s="250"/>
      <c r="G5" s="250"/>
      <c r="H5" s="250" t="s">
        <v>107</v>
      </c>
      <c r="I5" s="250"/>
      <c r="J5" s="250"/>
      <c r="K5" s="250" t="s">
        <v>40</v>
      </c>
      <c r="L5" s="250"/>
      <c r="M5" s="47" t="s">
        <v>41</v>
      </c>
    </row>
    <row r="6" spans="1:13">
      <c r="A6" s="254"/>
      <c r="B6" s="255"/>
      <c r="C6" s="255"/>
      <c r="D6" s="129" t="s">
        <v>28</v>
      </c>
      <c r="E6" s="129" t="s">
        <v>106</v>
      </c>
      <c r="F6" s="164" t="s">
        <v>138</v>
      </c>
      <c r="G6" s="164" t="s">
        <v>139</v>
      </c>
      <c r="H6" s="165" t="s">
        <v>42</v>
      </c>
      <c r="I6" s="164" t="s">
        <v>138</v>
      </c>
      <c r="J6" s="164" t="s">
        <v>139</v>
      </c>
      <c r="K6" s="111" t="s">
        <v>43</v>
      </c>
      <c r="L6" s="111" t="s">
        <v>44</v>
      </c>
      <c r="M6" s="45" t="s">
        <v>45</v>
      </c>
    </row>
    <row r="7" spans="1:13" ht="15" customHeight="1">
      <c r="A7" s="130" t="s">
        <v>5</v>
      </c>
      <c r="B7" s="139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>
      <c r="A8" s="112" t="s">
        <v>6</v>
      </c>
      <c r="B8" s="117" t="s">
        <v>7</v>
      </c>
      <c r="C8" s="140"/>
      <c r="D8" s="118">
        <v>1</v>
      </c>
      <c r="E8" s="118" t="s">
        <v>8</v>
      </c>
      <c r="F8" s="141">
        <v>1000000</v>
      </c>
      <c r="G8" s="141">
        <f>D8*F8</f>
        <v>1000000</v>
      </c>
      <c r="H8" s="142">
        <v>1</v>
      </c>
      <c r="I8" s="143">
        <v>1200000</v>
      </c>
      <c r="J8" s="141">
        <f>H8*I8</f>
        <v>1200000</v>
      </c>
      <c r="K8" s="141">
        <v>300000</v>
      </c>
      <c r="L8" s="141">
        <v>-100000</v>
      </c>
      <c r="M8" s="144">
        <f>K8+L8</f>
        <v>200000</v>
      </c>
    </row>
    <row r="9" spans="1:13">
      <c r="A9" s="112" t="s">
        <v>9</v>
      </c>
      <c r="B9" s="2" t="s">
        <v>10</v>
      </c>
      <c r="C9" s="43"/>
      <c r="D9" s="43"/>
      <c r="E9" s="43"/>
      <c r="F9" s="63"/>
      <c r="G9" s="69">
        <f t="shared" ref="G9:G16" si="0">D9*F9</f>
        <v>0</v>
      </c>
      <c r="H9" s="16"/>
      <c r="I9" s="77"/>
      <c r="J9" s="69">
        <f t="shared" ref="J9:J16" si="1">H9*I9</f>
        <v>0</v>
      </c>
      <c r="K9" s="69"/>
      <c r="L9" s="69"/>
      <c r="M9" s="70">
        <f t="shared" ref="M9:M16" si="2">K9+L9</f>
        <v>0</v>
      </c>
    </row>
    <row r="10" spans="1:13">
      <c r="A10" s="112" t="s">
        <v>11</v>
      </c>
      <c r="B10" s="2" t="s">
        <v>12</v>
      </c>
      <c r="C10" s="44"/>
      <c r="D10" s="44"/>
      <c r="E10" s="44"/>
      <c r="F10" s="64"/>
      <c r="G10" s="69">
        <f t="shared" si="0"/>
        <v>0</v>
      </c>
      <c r="H10" s="66"/>
      <c r="I10" s="78"/>
      <c r="J10" s="95">
        <f t="shared" si="1"/>
        <v>0</v>
      </c>
      <c r="K10" s="95"/>
      <c r="L10" s="95"/>
      <c r="M10" s="98">
        <f t="shared" si="2"/>
        <v>0</v>
      </c>
    </row>
    <row r="11" spans="1:13">
      <c r="A11" s="112" t="s">
        <v>13</v>
      </c>
      <c r="B11" s="2" t="s">
        <v>14</v>
      </c>
      <c r="C11" s="44"/>
      <c r="D11" s="44"/>
      <c r="E11" s="44"/>
      <c r="F11" s="64"/>
      <c r="G11" s="69">
        <f t="shared" si="0"/>
        <v>0</v>
      </c>
      <c r="H11" s="66"/>
      <c r="I11" s="78"/>
      <c r="J11" s="95">
        <f t="shared" si="1"/>
        <v>0</v>
      </c>
      <c r="K11" s="95"/>
      <c r="L11" s="95"/>
      <c r="M11" s="98">
        <f t="shared" si="2"/>
        <v>0</v>
      </c>
    </row>
    <row r="12" spans="1:13">
      <c r="A12" s="112" t="s">
        <v>15</v>
      </c>
      <c r="B12" s="2" t="s">
        <v>16</v>
      </c>
      <c r="C12" s="43"/>
      <c r="D12" s="43"/>
      <c r="E12" s="43"/>
      <c r="F12" s="63"/>
      <c r="G12" s="69">
        <f t="shared" si="0"/>
        <v>0</v>
      </c>
      <c r="H12" s="16"/>
      <c r="I12" s="77"/>
      <c r="J12" s="69">
        <f t="shared" si="1"/>
        <v>0</v>
      </c>
      <c r="K12" s="69"/>
      <c r="L12" s="69"/>
      <c r="M12" s="70">
        <f t="shared" si="2"/>
        <v>0</v>
      </c>
    </row>
    <row r="13" spans="1:13">
      <c r="A13" s="112" t="s">
        <v>17</v>
      </c>
      <c r="B13" s="2" t="s">
        <v>18</v>
      </c>
      <c r="C13" s="43"/>
      <c r="D13" s="43"/>
      <c r="E13" s="43"/>
      <c r="F13" s="63"/>
      <c r="G13" s="69">
        <f t="shared" si="0"/>
        <v>0</v>
      </c>
      <c r="H13" s="16"/>
      <c r="I13" s="77"/>
      <c r="J13" s="69">
        <f t="shared" si="1"/>
        <v>0</v>
      </c>
      <c r="K13" s="69"/>
      <c r="L13" s="69"/>
      <c r="M13" s="70">
        <f t="shared" si="2"/>
        <v>0</v>
      </c>
    </row>
    <row r="14" spans="1:13">
      <c r="A14" s="112" t="s">
        <v>19</v>
      </c>
      <c r="B14" s="2" t="s">
        <v>20</v>
      </c>
      <c r="C14" s="43"/>
      <c r="D14" s="43"/>
      <c r="E14" s="43"/>
      <c r="F14" s="63"/>
      <c r="G14" s="69">
        <f t="shared" si="0"/>
        <v>0</v>
      </c>
      <c r="H14" s="16"/>
      <c r="I14" s="77"/>
      <c r="J14" s="69">
        <f t="shared" si="1"/>
        <v>0</v>
      </c>
      <c r="K14" s="69"/>
      <c r="L14" s="69"/>
      <c r="M14" s="70">
        <f t="shared" si="2"/>
        <v>0</v>
      </c>
    </row>
    <row r="15" spans="1:13">
      <c r="A15" s="38" t="s">
        <v>25</v>
      </c>
      <c r="B15" s="3" t="s">
        <v>25</v>
      </c>
      <c r="C15" s="43"/>
      <c r="D15" s="43"/>
      <c r="E15" s="43"/>
      <c r="F15" s="63"/>
      <c r="G15" s="69">
        <f t="shared" si="0"/>
        <v>0</v>
      </c>
      <c r="H15" s="16"/>
      <c r="I15" s="77"/>
      <c r="J15" s="95">
        <f t="shared" si="1"/>
        <v>0</v>
      </c>
      <c r="K15" s="95"/>
      <c r="L15" s="69"/>
      <c r="M15" s="70">
        <f t="shared" si="2"/>
        <v>0</v>
      </c>
    </row>
    <row r="16" spans="1:13">
      <c r="A16" s="46"/>
      <c r="B16" s="43"/>
      <c r="C16" s="43"/>
      <c r="D16" s="43"/>
      <c r="E16" s="43"/>
      <c r="F16" s="63"/>
      <c r="G16" s="69">
        <f t="shared" si="0"/>
        <v>0</v>
      </c>
      <c r="H16" s="16"/>
      <c r="I16" s="77"/>
      <c r="J16" s="95">
        <f t="shared" si="1"/>
        <v>0</v>
      </c>
      <c r="K16" s="95"/>
      <c r="L16" s="69"/>
      <c r="M16" s="70">
        <f t="shared" si="2"/>
        <v>0</v>
      </c>
    </row>
    <row r="17" spans="1:13" ht="15" customHeight="1">
      <c r="A17" s="130" t="s">
        <v>104</v>
      </c>
      <c r="B17" s="139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6"/>
    </row>
    <row r="18" spans="1:13">
      <c r="A18" s="112" t="s">
        <v>22</v>
      </c>
      <c r="B18" s="117" t="s">
        <v>23</v>
      </c>
      <c r="C18" s="110"/>
      <c r="D18" s="110"/>
      <c r="E18" s="110"/>
      <c r="F18" s="132"/>
      <c r="G18" s="133">
        <f t="shared" ref="G18:G21" si="3">D18*F18</f>
        <v>0</v>
      </c>
      <c r="H18" s="134"/>
      <c r="I18" s="135"/>
      <c r="J18" s="136">
        <f t="shared" ref="J18:J21" si="4">H18*I18</f>
        <v>0</v>
      </c>
      <c r="K18" s="136"/>
      <c r="L18" s="136"/>
      <c r="M18" s="137">
        <f t="shared" ref="M18:M21" si="5">K18+L18</f>
        <v>0</v>
      </c>
    </row>
    <row r="19" spans="1:13">
      <c r="A19" s="112" t="s">
        <v>24</v>
      </c>
      <c r="B19" s="2" t="s">
        <v>118</v>
      </c>
      <c r="C19" s="109"/>
      <c r="D19" s="109"/>
      <c r="E19" s="109"/>
      <c r="F19" s="65"/>
      <c r="G19" s="92">
        <f t="shared" si="3"/>
        <v>0</v>
      </c>
      <c r="H19" s="67"/>
      <c r="I19" s="79"/>
      <c r="J19" s="96">
        <f t="shared" si="4"/>
        <v>0</v>
      </c>
      <c r="K19" s="96"/>
      <c r="L19" s="96"/>
      <c r="M19" s="99">
        <f t="shared" si="5"/>
        <v>0</v>
      </c>
    </row>
    <row r="20" spans="1:13">
      <c r="A20" s="112" t="s">
        <v>117</v>
      </c>
      <c r="B20" s="3" t="s">
        <v>25</v>
      </c>
      <c r="C20" s="43"/>
      <c r="D20" s="43"/>
      <c r="E20" s="43"/>
      <c r="F20" s="63"/>
      <c r="G20" s="69">
        <f t="shared" si="3"/>
        <v>0</v>
      </c>
      <c r="H20" s="16"/>
      <c r="I20" s="77"/>
      <c r="J20" s="69">
        <f t="shared" si="4"/>
        <v>0</v>
      </c>
      <c r="K20" s="69"/>
      <c r="L20" s="69"/>
      <c r="M20" s="70">
        <f t="shared" si="5"/>
        <v>0</v>
      </c>
    </row>
    <row r="21" spans="1:13">
      <c r="A21" s="112"/>
      <c r="B21" s="3"/>
      <c r="C21" s="43"/>
      <c r="D21" s="43"/>
      <c r="E21" s="43"/>
      <c r="F21" s="63"/>
      <c r="G21" s="69">
        <f t="shared" si="3"/>
        <v>0</v>
      </c>
      <c r="H21" s="16"/>
      <c r="I21" s="77"/>
      <c r="J21" s="97">
        <f t="shared" si="4"/>
        <v>0</v>
      </c>
      <c r="K21" s="97"/>
      <c r="L21" s="97"/>
      <c r="M21" s="100">
        <f t="shared" si="5"/>
        <v>0</v>
      </c>
    </row>
    <row r="22" spans="1:13">
      <c r="A22" s="186" t="s">
        <v>142</v>
      </c>
      <c r="B22" s="187"/>
      <c r="C22" s="187"/>
      <c r="D22" s="187"/>
      <c r="E22" s="187"/>
      <c r="F22" s="187"/>
      <c r="G22" s="97">
        <f>SUM(G7:G21)</f>
        <v>1000000</v>
      </c>
      <c r="H22" s="127"/>
      <c r="I22" s="128"/>
      <c r="J22" s="97">
        <f>SUM(J7:J21)</f>
        <v>1200000</v>
      </c>
      <c r="K22" s="97">
        <f>SUM(K7:K21)</f>
        <v>300000</v>
      </c>
      <c r="L22" s="97">
        <f>SUM(L7:L21)</f>
        <v>-100000</v>
      </c>
      <c r="M22" s="100">
        <f>SUM(M7:M21)</f>
        <v>200000</v>
      </c>
    </row>
    <row r="23" spans="1:13">
      <c r="A23" s="186" t="s">
        <v>140</v>
      </c>
      <c r="B23" s="187"/>
      <c r="C23" s="187"/>
      <c r="D23" s="187"/>
      <c r="E23" s="187"/>
      <c r="F23" s="187"/>
      <c r="G23" s="97">
        <f>ROUND(G22*0.05,0)</f>
        <v>50000</v>
      </c>
      <c r="H23" s="127"/>
      <c r="I23" s="128"/>
      <c r="J23" s="97">
        <f>ROUND(J22*0.05,0)</f>
        <v>60000</v>
      </c>
      <c r="K23" s="97">
        <f>ROUND(K22*0.05,0)</f>
        <v>15000</v>
      </c>
      <c r="L23" s="97">
        <f>ROUND(L22*0.05,0)</f>
        <v>-5000</v>
      </c>
      <c r="M23" s="100">
        <f>ROUND(M22*0.05,0)</f>
        <v>10000</v>
      </c>
    </row>
    <row r="24" spans="1:13" ht="15.75" thickBot="1">
      <c r="A24" s="244" t="s">
        <v>109</v>
      </c>
      <c r="B24" s="245"/>
      <c r="C24" s="245"/>
      <c r="D24" s="245"/>
      <c r="E24" s="245"/>
      <c r="F24" s="246"/>
      <c r="G24" s="94">
        <f>G22+G23</f>
        <v>1050000</v>
      </c>
      <c r="H24" s="68"/>
      <c r="I24" s="80"/>
      <c r="J24" s="94">
        <f>J22+J23</f>
        <v>1260000</v>
      </c>
      <c r="K24" s="94">
        <f>K22+K23</f>
        <v>315000</v>
      </c>
      <c r="L24" s="94">
        <f>L22+L23</f>
        <v>-105000</v>
      </c>
      <c r="M24" s="101">
        <f>M22+M23</f>
        <v>210000</v>
      </c>
    </row>
    <row r="25" spans="1:13" ht="125.1" customHeight="1" thickBot="1">
      <c r="A25" s="219" t="s">
        <v>68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1"/>
    </row>
    <row r="26" spans="1:13">
      <c r="A26" s="243" t="s">
        <v>154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</row>
  </sheetData>
  <mergeCells count="21">
    <mergeCell ref="A2:M2"/>
    <mergeCell ref="A1:M1"/>
    <mergeCell ref="A5:A6"/>
    <mergeCell ref="B5:B6"/>
    <mergeCell ref="C5:C6"/>
    <mergeCell ref="A3:B3"/>
    <mergeCell ref="A4:B4"/>
    <mergeCell ref="I4:M4"/>
    <mergeCell ref="I3:M3"/>
    <mergeCell ref="A26:M26"/>
    <mergeCell ref="A24:F24"/>
    <mergeCell ref="G4:H4"/>
    <mergeCell ref="G3:H3"/>
    <mergeCell ref="C4:F4"/>
    <mergeCell ref="C3:F3"/>
    <mergeCell ref="H5:J5"/>
    <mergeCell ref="D5:G5"/>
    <mergeCell ref="K5:L5"/>
    <mergeCell ref="A25:M25"/>
    <mergeCell ref="A22:F22"/>
    <mergeCell ref="A23:F23"/>
  </mergeCells>
  <phoneticPr fontId="1" type="noConversion"/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60"/>
  <sheetViews>
    <sheetView tabSelected="1" view="pageBreakPreview" topLeftCell="A49" zoomScale="130" zoomScaleNormal="130" zoomScaleSheetLayoutView="130" workbookViewId="0">
      <selection activeCell="C66" sqref="C66"/>
    </sheetView>
  </sheetViews>
  <sheetFormatPr defaultRowHeight="15"/>
  <cols>
    <col min="1" max="1" width="9.140625" style="1"/>
    <col min="2" max="2" width="25.85546875" style="1" customWidth="1"/>
    <col min="3" max="3" width="32.85546875" style="1" customWidth="1"/>
    <col min="4" max="4" width="9" style="1" customWidth="1"/>
    <col min="5" max="5" width="9.140625" style="1"/>
    <col min="6" max="6" width="12.140625" style="1" bestFit="1" customWidth="1"/>
    <col min="7" max="7" width="14" style="1" bestFit="1" customWidth="1"/>
    <col min="8" max="8" width="9.140625" style="1"/>
    <col min="9" max="9" width="12.140625" style="1" bestFit="1" customWidth="1"/>
    <col min="10" max="10" width="14" style="1" bestFit="1" customWidth="1"/>
    <col min="11" max="11" width="13.7109375" style="1" customWidth="1"/>
    <col min="12" max="12" width="13.42578125" style="1" customWidth="1"/>
    <col min="13" max="13" width="15.140625" style="1" customWidth="1"/>
    <col min="14" max="16384" width="9.140625" style="1"/>
  </cols>
  <sheetData>
    <row r="1" spans="1:13" ht="39.950000000000003" customHeight="1" thickBot="1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5.75" customHeight="1">
      <c r="A2" s="256" t="s">
        <v>99</v>
      </c>
      <c r="B2" s="200"/>
      <c r="C2" s="249" t="s">
        <v>93</v>
      </c>
      <c r="D2" s="249"/>
      <c r="E2" s="249"/>
      <c r="F2" s="249"/>
      <c r="G2" s="274" t="s">
        <v>36</v>
      </c>
      <c r="H2" s="275"/>
      <c r="I2" s="261" t="s">
        <v>103</v>
      </c>
      <c r="J2" s="262"/>
      <c r="K2" s="262"/>
      <c r="L2" s="262"/>
      <c r="M2" s="263"/>
    </row>
    <row r="3" spans="1:13" ht="15.75" customHeight="1">
      <c r="A3" s="264" t="s">
        <v>100</v>
      </c>
      <c r="B3" s="265"/>
      <c r="C3" s="248" t="s">
        <v>92</v>
      </c>
      <c r="D3" s="248"/>
      <c r="E3" s="248"/>
      <c r="F3" s="248"/>
      <c r="G3" s="272" t="s">
        <v>37</v>
      </c>
      <c r="H3" s="273"/>
      <c r="I3" s="276">
        <v>10000000</v>
      </c>
      <c r="J3" s="277"/>
      <c r="K3" s="277"/>
      <c r="L3" s="277"/>
      <c r="M3" s="278"/>
    </row>
    <row r="4" spans="1:13" ht="69.75" customHeight="1" thickBot="1">
      <c r="A4" s="266" t="s">
        <v>143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8"/>
    </row>
    <row r="5" spans="1:13">
      <c r="A5" s="253" t="s">
        <v>38</v>
      </c>
      <c r="B5" s="250" t="s">
        <v>39</v>
      </c>
      <c r="C5" s="250" t="s">
        <v>75</v>
      </c>
      <c r="D5" s="250" t="s">
        <v>108</v>
      </c>
      <c r="E5" s="250"/>
      <c r="F5" s="250"/>
      <c r="G5" s="250"/>
      <c r="H5" s="269" t="s">
        <v>107</v>
      </c>
      <c r="I5" s="270"/>
      <c r="J5" s="271"/>
      <c r="K5" s="269" t="s">
        <v>40</v>
      </c>
      <c r="L5" s="271"/>
      <c r="M5" s="47" t="s">
        <v>41</v>
      </c>
    </row>
    <row r="6" spans="1:13">
      <c r="A6" s="254"/>
      <c r="B6" s="255"/>
      <c r="C6" s="255"/>
      <c r="D6" s="111" t="s">
        <v>28</v>
      </c>
      <c r="E6" s="111" t="s">
        <v>2</v>
      </c>
      <c r="F6" s="164" t="s">
        <v>138</v>
      </c>
      <c r="G6" s="164" t="s">
        <v>139</v>
      </c>
      <c r="H6" s="165" t="s">
        <v>42</v>
      </c>
      <c r="I6" s="164" t="s">
        <v>138</v>
      </c>
      <c r="J6" s="164" t="s">
        <v>139</v>
      </c>
      <c r="K6" s="111" t="s">
        <v>119</v>
      </c>
      <c r="L6" s="111" t="s">
        <v>44</v>
      </c>
      <c r="M6" s="45" t="s">
        <v>45</v>
      </c>
    </row>
    <row r="7" spans="1:13" ht="15" customHeight="1">
      <c r="A7" s="138" t="s">
        <v>114</v>
      </c>
      <c r="B7" s="13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9"/>
    </row>
    <row r="8" spans="1:13">
      <c r="A8" s="112" t="s">
        <v>6</v>
      </c>
      <c r="B8" s="117" t="s">
        <v>7</v>
      </c>
      <c r="C8" s="147"/>
      <c r="D8" s="147"/>
      <c r="E8" s="147"/>
      <c r="F8" s="147"/>
      <c r="G8" s="147"/>
      <c r="H8" s="147"/>
      <c r="I8" s="148"/>
      <c r="J8" s="149"/>
      <c r="K8" s="149"/>
      <c r="L8" s="148"/>
      <c r="M8" s="150"/>
    </row>
    <row r="9" spans="1:13">
      <c r="A9" s="38">
        <v>1</v>
      </c>
      <c r="B9" s="71" t="s">
        <v>49</v>
      </c>
      <c r="C9" s="15"/>
      <c r="D9" s="57">
        <v>1</v>
      </c>
      <c r="E9" s="57" t="s">
        <v>8</v>
      </c>
      <c r="F9" s="76">
        <v>700000</v>
      </c>
      <c r="G9" s="76">
        <f>D9*F9</f>
        <v>700000</v>
      </c>
      <c r="H9" s="57">
        <v>1</v>
      </c>
      <c r="I9" s="76">
        <v>900000</v>
      </c>
      <c r="J9" s="76">
        <f>H9*I9</f>
        <v>900000</v>
      </c>
      <c r="K9" s="76">
        <v>200000</v>
      </c>
      <c r="L9" s="76"/>
      <c r="M9" s="86">
        <f>K9+L9</f>
        <v>200000</v>
      </c>
    </row>
    <row r="10" spans="1:13">
      <c r="A10" s="38">
        <v>2</v>
      </c>
      <c r="B10" s="71"/>
      <c r="C10" s="15"/>
      <c r="D10" s="57">
        <v>1</v>
      </c>
      <c r="E10" s="57" t="s">
        <v>8</v>
      </c>
      <c r="F10" s="76">
        <v>300000</v>
      </c>
      <c r="G10" s="76">
        <f>D10*F10</f>
        <v>300000</v>
      </c>
      <c r="H10" s="57">
        <v>1</v>
      </c>
      <c r="I10" s="76">
        <v>200000</v>
      </c>
      <c r="J10" s="76">
        <f>H10*I10</f>
        <v>200000</v>
      </c>
      <c r="K10" s="76"/>
      <c r="L10" s="76">
        <v>-100000</v>
      </c>
      <c r="M10" s="86">
        <f>K10+L10</f>
        <v>-100000</v>
      </c>
    </row>
    <row r="11" spans="1:13">
      <c r="A11" s="38" t="s">
        <v>25</v>
      </c>
      <c r="B11" s="71"/>
      <c r="C11" s="15"/>
      <c r="D11" s="16"/>
      <c r="E11" s="16"/>
      <c r="F11" s="77"/>
      <c r="G11" s="76">
        <f>D11*F11</f>
        <v>0</v>
      </c>
      <c r="H11" s="16"/>
      <c r="I11" s="77"/>
      <c r="J11" s="76">
        <f>H11*I11</f>
        <v>0</v>
      </c>
      <c r="K11" s="76"/>
      <c r="L11" s="76"/>
      <c r="M11" s="86">
        <f>K11+L11</f>
        <v>0</v>
      </c>
    </row>
    <row r="12" spans="1:13">
      <c r="A12" s="201" t="s">
        <v>139</v>
      </c>
      <c r="B12" s="202"/>
      <c r="C12" s="202"/>
      <c r="D12" s="202"/>
      <c r="E12" s="202"/>
      <c r="F12" s="203"/>
      <c r="G12" s="76">
        <f>SUM(G9:G11)</f>
        <v>1000000</v>
      </c>
      <c r="H12" s="16"/>
      <c r="I12" s="77"/>
      <c r="J12" s="76">
        <f>SUM(J9:J11)</f>
        <v>1100000</v>
      </c>
      <c r="K12" s="76">
        <f t="shared" ref="K12:M12" si="0">SUM(K9:K11)</f>
        <v>200000</v>
      </c>
      <c r="L12" s="76">
        <f t="shared" si="0"/>
        <v>-100000</v>
      </c>
      <c r="M12" s="86">
        <f t="shared" si="0"/>
        <v>100000</v>
      </c>
    </row>
    <row r="13" spans="1:13">
      <c r="A13" s="38"/>
      <c r="B13" s="71"/>
      <c r="C13" s="15"/>
      <c r="D13" s="16"/>
      <c r="E13" s="16"/>
      <c r="F13" s="77"/>
      <c r="G13" s="77"/>
      <c r="H13" s="16"/>
      <c r="I13" s="77"/>
      <c r="J13" s="77"/>
      <c r="K13" s="77"/>
      <c r="L13" s="77"/>
      <c r="M13" s="87"/>
    </row>
    <row r="14" spans="1:13">
      <c r="A14" s="112" t="s">
        <v>9</v>
      </c>
      <c r="B14" s="2" t="s">
        <v>10</v>
      </c>
      <c r="C14" s="15"/>
      <c r="D14" s="16"/>
      <c r="E14" s="16"/>
      <c r="F14" s="77"/>
      <c r="G14" s="76"/>
      <c r="H14" s="16"/>
      <c r="I14" s="77"/>
      <c r="J14" s="76"/>
      <c r="K14" s="77"/>
      <c r="L14" s="77"/>
      <c r="M14" s="86">
        <f t="shared" ref="M14:M17" si="1">K14+L14</f>
        <v>0</v>
      </c>
    </row>
    <row r="15" spans="1:13">
      <c r="A15" s="19">
        <v>1</v>
      </c>
      <c r="B15" s="71" t="s">
        <v>122</v>
      </c>
      <c r="C15" s="7" t="s">
        <v>116</v>
      </c>
      <c r="D15" s="16"/>
      <c r="E15" s="16"/>
      <c r="F15" s="77"/>
      <c r="G15" s="76">
        <f t="shared" ref="G15:G17" si="2">D15*F15</f>
        <v>0</v>
      </c>
      <c r="H15" s="16"/>
      <c r="I15" s="77"/>
      <c r="J15" s="76">
        <f t="shared" ref="J15:J17" si="3">H15*I15</f>
        <v>0</v>
      </c>
      <c r="K15" s="76"/>
      <c r="L15" s="76"/>
      <c r="M15" s="86">
        <f t="shared" si="1"/>
        <v>0</v>
      </c>
    </row>
    <row r="16" spans="1:13">
      <c r="A16" s="19">
        <v>2</v>
      </c>
      <c r="B16" s="71" t="s">
        <v>121</v>
      </c>
      <c r="C16" s="15"/>
      <c r="D16" s="16"/>
      <c r="E16" s="16"/>
      <c r="F16" s="77"/>
      <c r="G16" s="76">
        <f t="shared" si="2"/>
        <v>0</v>
      </c>
      <c r="H16" s="16"/>
      <c r="I16" s="77"/>
      <c r="J16" s="76">
        <f t="shared" si="3"/>
        <v>0</v>
      </c>
      <c r="K16" s="76"/>
      <c r="L16" s="76"/>
      <c r="M16" s="86">
        <f t="shared" si="1"/>
        <v>0</v>
      </c>
    </row>
    <row r="17" spans="1:13">
      <c r="A17" s="38" t="s">
        <v>25</v>
      </c>
      <c r="B17" s="71"/>
      <c r="C17" s="15"/>
      <c r="D17" s="16"/>
      <c r="E17" s="16"/>
      <c r="F17" s="77"/>
      <c r="G17" s="76">
        <f t="shared" si="2"/>
        <v>0</v>
      </c>
      <c r="H17" s="16"/>
      <c r="I17" s="77"/>
      <c r="J17" s="76">
        <f t="shared" si="3"/>
        <v>0</v>
      </c>
      <c r="K17" s="76"/>
      <c r="L17" s="76"/>
      <c r="M17" s="86">
        <f t="shared" si="1"/>
        <v>0</v>
      </c>
    </row>
    <row r="18" spans="1:13">
      <c r="A18" s="201" t="s">
        <v>139</v>
      </c>
      <c r="B18" s="202"/>
      <c r="C18" s="202"/>
      <c r="D18" s="202"/>
      <c r="E18" s="202"/>
      <c r="F18" s="203"/>
      <c r="G18" s="76">
        <f>SUM(G14:G17)</f>
        <v>0</v>
      </c>
      <c r="H18" s="57"/>
      <c r="I18" s="76"/>
      <c r="J18" s="76">
        <f t="shared" ref="J18:M18" si="4">SUM(J14:J17)</f>
        <v>0</v>
      </c>
      <c r="K18" s="76">
        <f t="shared" si="4"/>
        <v>0</v>
      </c>
      <c r="L18" s="76">
        <f t="shared" si="4"/>
        <v>0</v>
      </c>
      <c r="M18" s="86">
        <f t="shared" si="4"/>
        <v>0</v>
      </c>
    </row>
    <row r="19" spans="1:13">
      <c r="A19" s="112"/>
      <c r="B19" s="113"/>
      <c r="C19" s="113"/>
      <c r="D19" s="66"/>
      <c r="E19" s="66"/>
      <c r="F19" s="78"/>
      <c r="G19" s="77"/>
      <c r="H19" s="16"/>
      <c r="I19" s="77"/>
      <c r="J19" s="77"/>
      <c r="K19" s="77"/>
      <c r="L19" s="77"/>
      <c r="M19" s="87"/>
    </row>
    <row r="20" spans="1:13">
      <c r="A20" s="112" t="s">
        <v>11</v>
      </c>
      <c r="B20" s="2" t="s">
        <v>12</v>
      </c>
      <c r="C20" s="2"/>
      <c r="D20" s="66"/>
      <c r="E20" s="66"/>
      <c r="F20" s="78"/>
      <c r="G20" s="76">
        <f t="shared" ref="G20:G23" si="5">D20*F20</f>
        <v>0</v>
      </c>
      <c r="H20" s="16"/>
      <c r="I20" s="77"/>
      <c r="J20" s="76">
        <f t="shared" ref="J20:J23" si="6">H20*I20</f>
        <v>0</v>
      </c>
      <c r="K20" s="76"/>
      <c r="L20" s="76"/>
      <c r="M20" s="86">
        <f t="shared" ref="M20:M23" si="7">K20+L20</f>
        <v>0</v>
      </c>
    </row>
    <row r="21" spans="1:13">
      <c r="A21" s="38">
        <v>1</v>
      </c>
      <c r="B21" s="3"/>
      <c r="C21" s="3"/>
      <c r="D21" s="66"/>
      <c r="E21" s="66"/>
      <c r="F21" s="78"/>
      <c r="G21" s="76">
        <f t="shared" si="5"/>
        <v>0</v>
      </c>
      <c r="H21" s="16"/>
      <c r="I21" s="77"/>
      <c r="J21" s="76">
        <f t="shared" si="6"/>
        <v>0</v>
      </c>
      <c r="K21" s="76"/>
      <c r="L21" s="76"/>
      <c r="M21" s="86">
        <f t="shared" si="7"/>
        <v>0</v>
      </c>
    </row>
    <row r="22" spans="1:13">
      <c r="A22" s="38">
        <v>2</v>
      </c>
      <c r="B22" s="3"/>
      <c r="C22" s="3"/>
      <c r="D22" s="66"/>
      <c r="E22" s="66"/>
      <c r="F22" s="78"/>
      <c r="G22" s="76">
        <f t="shared" si="5"/>
        <v>0</v>
      </c>
      <c r="H22" s="16"/>
      <c r="I22" s="77"/>
      <c r="J22" s="76">
        <f t="shared" si="6"/>
        <v>0</v>
      </c>
      <c r="K22" s="76"/>
      <c r="L22" s="76"/>
      <c r="M22" s="86">
        <f t="shared" si="7"/>
        <v>0</v>
      </c>
    </row>
    <row r="23" spans="1:13">
      <c r="A23" s="38" t="s">
        <v>25</v>
      </c>
      <c r="B23" s="3"/>
      <c r="C23" s="3"/>
      <c r="D23" s="66"/>
      <c r="E23" s="66"/>
      <c r="F23" s="78"/>
      <c r="G23" s="76">
        <f t="shared" si="5"/>
        <v>0</v>
      </c>
      <c r="H23" s="16"/>
      <c r="I23" s="77"/>
      <c r="J23" s="76">
        <f t="shared" si="6"/>
        <v>0</v>
      </c>
      <c r="K23" s="76"/>
      <c r="L23" s="76"/>
      <c r="M23" s="86">
        <f t="shared" si="7"/>
        <v>0</v>
      </c>
    </row>
    <row r="24" spans="1:13">
      <c r="A24" s="201" t="s">
        <v>139</v>
      </c>
      <c r="B24" s="202"/>
      <c r="C24" s="202"/>
      <c r="D24" s="202"/>
      <c r="E24" s="202"/>
      <c r="F24" s="203"/>
      <c r="G24" s="77">
        <f>SUM(G20:G23)</f>
        <v>0</v>
      </c>
      <c r="H24" s="16"/>
      <c r="I24" s="77"/>
      <c r="J24" s="77">
        <f t="shared" ref="J24" si="8">SUM(J20:J23)</f>
        <v>0</v>
      </c>
      <c r="K24" s="77">
        <f t="shared" ref="K24" si="9">SUM(K20:K23)</f>
        <v>0</v>
      </c>
      <c r="L24" s="77">
        <f t="shared" ref="L24" si="10">SUM(L20:L23)</f>
        <v>0</v>
      </c>
      <c r="M24" s="87">
        <f t="shared" ref="M24" si="11">SUM(M20:M23)</f>
        <v>0</v>
      </c>
    </row>
    <row r="25" spans="1:13">
      <c r="A25" s="112"/>
      <c r="B25" s="113"/>
      <c r="C25" s="113"/>
      <c r="D25" s="66"/>
      <c r="E25" s="66"/>
      <c r="F25" s="78"/>
      <c r="G25" s="77"/>
      <c r="H25" s="16"/>
      <c r="I25" s="77"/>
      <c r="J25" s="77"/>
      <c r="K25" s="77"/>
      <c r="L25" s="77"/>
      <c r="M25" s="87"/>
    </row>
    <row r="26" spans="1:13">
      <c r="A26" s="112" t="s">
        <v>13</v>
      </c>
      <c r="B26" s="2" t="s">
        <v>14</v>
      </c>
      <c r="C26" s="2"/>
      <c r="D26" s="16"/>
      <c r="E26" s="16"/>
      <c r="F26" s="77"/>
      <c r="G26" s="76">
        <f t="shared" ref="G26:G29" si="12">D26*F26</f>
        <v>0</v>
      </c>
      <c r="H26" s="16"/>
      <c r="I26" s="77"/>
      <c r="J26" s="76">
        <f t="shared" ref="J26:J29" si="13">H26*I26</f>
        <v>0</v>
      </c>
      <c r="K26" s="76"/>
      <c r="L26" s="76"/>
      <c r="M26" s="86">
        <f t="shared" ref="M26:M29" si="14">K26+L26</f>
        <v>0</v>
      </c>
    </row>
    <row r="27" spans="1:13">
      <c r="A27" s="74">
        <v>1</v>
      </c>
      <c r="B27" s="75" t="s">
        <v>124</v>
      </c>
      <c r="C27" s="75" t="s">
        <v>123</v>
      </c>
      <c r="D27" s="103"/>
      <c r="E27" s="103"/>
      <c r="F27" s="102"/>
      <c r="G27" s="102">
        <f t="shared" si="12"/>
        <v>0</v>
      </c>
      <c r="H27" s="103">
        <v>10</v>
      </c>
      <c r="I27" s="102">
        <v>500</v>
      </c>
      <c r="J27" s="102">
        <f t="shared" si="13"/>
        <v>5000</v>
      </c>
      <c r="K27" s="102">
        <v>5000</v>
      </c>
      <c r="L27" s="102"/>
      <c r="M27" s="104">
        <f t="shared" si="14"/>
        <v>5000</v>
      </c>
    </row>
    <row r="28" spans="1:13">
      <c r="A28" s="38">
        <v>2</v>
      </c>
      <c r="B28" s="3"/>
      <c r="C28" s="3"/>
      <c r="D28" s="16"/>
      <c r="E28" s="16"/>
      <c r="F28" s="77"/>
      <c r="G28" s="76">
        <f t="shared" si="12"/>
        <v>0</v>
      </c>
      <c r="H28" s="16"/>
      <c r="I28" s="77"/>
      <c r="J28" s="76">
        <f t="shared" si="13"/>
        <v>0</v>
      </c>
      <c r="K28" s="76"/>
      <c r="L28" s="76"/>
      <c r="M28" s="86">
        <f t="shared" si="14"/>
        <v>0</v>
      </c>
    </row>
    <row r="29" spans="1:13">
      <c r="A29" s="38" t="s">
        <v>25</v>
      </c>
      <c r="B29" s="3"/>
      <c r="C29" s="3"/>
      <c r="D29" s="16"/>
      <c r="E29" s="16"/>
      <c r="F29" s="77"/>
      <c r="G29" s="76">
        <f t="shared" si="12"/>
        <v>0</v>
      </c>
      <c r="H29" s="16"/>
      <c r="I29" s="77"/>
      <c r="J29" s="76">
        <f t="shared" si="13"/>
        <v>0</v>
      </c>
      <c r="K29" s="76"/>
      <c r="L29" s="76"/>
      <c r="M29" s="86">
        <f t="shared" si="14"/>
        <v>0</v>
      </c>
    </row>
    <row r="30" spans="1:13">
      <c r="A30" s="201" t="s">
        <v>139</v>
      </c>
      <c r="B30" s="202"/>
      <c r="C30" s="202"/>
      <c r="D30" s="202"/>
      <c r="E30" s="202"/>
      <c r="F30" s="203"/>
      <c r="G30" s="76">
        <f>SUM(G26:G29)</f>
        <v>0</v>
      </c>
      <c r="H30" s="57"/>
      <c r="I30" s="76"/>
      <c r="J30" s="76">
        <f t="shared" ref="J30" si="15">SUM(J26:J29)</f>
        <v>5000</v>
      </c>
      <c r="K30" s="76">
        <f t="shared" ref="K30" si="16">SUM(K26:K29)</f>
        <v>5000</v>
      </c>
      <c r="L30" s="76">
        <f t="shared" ref="L30" si="17">SUM(L26:L29)</f>
        <v>0</v>
      </c>
      <c r="M30" s="86">
        <f t="shared" ref="M30" si="18">SUM(M26:M29)</f>
        <v>5000</v>
      </c>
    </row>
    <row r="31" spans="1:13">
      <c r="A31" s="112"/>
      <c r="B31" s="113"/>
      <c r="C31" s="113"/>
      <c r="D31" s="66"/>
      <c r="E31" s="66"/>
      <c r="F31" s="78"/>
      <c r="G31" s="77"/>
      <c r="H31" s="16"/>
      <c r="I31" s="77"/>
      <c r="J31" s="77"/>
      <c r="K31" s="77"/>
      <c r="L31" s="77"/>
      <c r="M31" s="87"/>
    </row>
    <row r="32" spans="1:13">
      <c r="A32" s="112" t="s">
        <v>15</v>
      </c>
      <c r="B32" s="2" t="s">
        <v>16</v>
      </c>
      <c r="C32" s="2"/>
      <c r="D32" s="16"/>
      <c r="E32" s="16"/>
      <c r="F32" s="77"/>
      <c r="G32" s="76">
        <f t="shared" ref="G32:G35" si="19">D32*F32</f>
        <v>0</v>
      </c>
      <c r="H32" s="16"/>
      <c r="I32" s="77"/>
      <c r="J32" s="76">
        <f t="shared" ref="J32:J35" si="20">H32*I32</f>
        <v>0</v>
      </c>
      <c r="K32" s="76"/>
      <c r="L32" s="77"/>
      <c r="M32" s="86">
        <f t="shared" ref="M32:M35" si="21">K32+L32</f>
        <v>0</v>
      </c>
    </row>
    <row r="33" spans="1:13">
      <c r="A33" s="38">
        <v>1</v>
      </c>
      <c r="B33" s="3"/>
      <c r="C33" s="3"/>
      <c r="D33" s="16"/>
      <c r="E33" s="16"/>
      <c r="F33" s="77"/>
      <c r="G33" s="76">
        <f t="shared" si="19"/>
        <v>0</v>
      </c>
      <c r="H33" s="16"/>
      <c r="I33" s="77"/>
      <c r="J33" s="76">
        <f t="shared" si="20"/>
        <v>0</v>
      </c>
      <c r="K33" s="76"/>
      <c r="L33" s="77"/>
      <c r="M33" s="86">
        <f t="shared" si="21"/>
        <v>0</v>
      </c>
    </row>
    <row r="34" spans="1:13">
      <c r="A34" s="38">
        <v>2</v>
      </c>
      <c r="B34" s="3"/>
      <c r="C34" s="3"/>
      <c r="D34" s="16"/>
      <c r="E34" s="16"/>
      <c r="F34" s="77"/>
      <c r="G34" s="76">
        <f t="shared" si="19"/>
        <v>0</v>
      </c>
      <c r="H34" s="16"/>
      <c r="I34" s="77"/>
      <c r="J34" s="76">
        <f t="shared" si="20"/>
        <v>0</v>
      </c>
      <c r="K34" s="76"/>
      <c r="L34" s="77"/>
      <c r="M34" s="86">
        <f t="shared" si="21"/>
        <v>0</v>
      </c>
    </row>
    <row r="35" spans="1:13">
      <c r="A35" s="38" t="s">
        <v>25</v>
      </c>
      <c r="B35" s="3"/>
      <c r="C35" s="3"/>
      <c r="D35" s="16"/>
      <c r="E35" s="16"/>
      <c r="F35" s="77"/>
      <c r="G35" s="76">
        <f t="shared" si="19"/>
        <v>0</v>
      </c>
      <c r="H35" s="16"/>
      <c r="I35" s="77"/>
      <c r="J35" s="76">
        <f t="shared" si="20"/>
        <v>0</v>
      </c>
      <c r="K35" s="76"/>
      <c r="L35" s="77"/>
      <c r="M35" s="86">
        <f t="shared" si="21"/>
        <v>0</v>
      </c>
    </row>
    <row r="36" spans="1:13">
      <c r="A36" s="201" t="s">
        <v>139</v>
      </c>
      <c r="B36" s="202"/>
      <c r="C36" s="202"/>
      <c r="D36" s="202"/>
      <c r="E36" s="202"/>
      <c r="F36" s="203"/>
      <c r="G36" s="76">
        <f>SUM(G32:G35)</f>
        <v>0</v>
      </c>
      <c r="H36" s="57"/>
      <c r="I36" s="76"/>
      <c r="J36" s="76">
        <f t="shared" ref="J36" si="22">SUM(J32:J35)</f>
        <v>0</v>
      </c>
      <c r="K36" s="76">
        <f t="shared" ref="K36" si="23">SUM(K32:K35)</f>
        <v>0</v>
      </c>
      <c r="L36" s="76">
        <f t="shared" ref="L36" si="24">SUM(L32:L35)</f>
        <v>0</v>
      </c>
      <c r="M36" s="86">
        <f t="shared" ref="M36" si="25">SUM(M32:M35)</f>
        <v>0</v>
      </c>
    </row>
    <row r="37" spans="1:13">
      <c r="A37" s="112"/>
      <c r="B37" s="113"/>
      <c r="C37" s="113"/>
      <c r="D37" s="66"/>
      <c r="E37" s="66"/>
      <c r="F37" s="78"/>
      <c r="G37" s="77"/>
      <c r="H37" s="16"/>
      <c r="I37" s="77"/>
      <c r="J37" s="77"/>
      <c r="K37" s="77"/>
      <c r="L37" s="77"/>
      <c r="M37" s="87"/>
    </row>
    <row r="38" spans="1:13">
      <c r="A38" s="112" t="s">
        <v>17</v>
      </c>
      <c r="B38" s="2" t="s">
        <v>18</v>
      </c>
      <c r="C38" s="2"/>
      <c r="D38" s="16"/>
      <c r="E38" s="16"/>
      <c r="F38" s="77"/>
      <c r="G38" s="76">
        <f t="shared" ref="G38:G41" si="26">D38*F38</f>
        <v>0</v>
      </c>
      <c r="H38" s="16"/>
      <c r="I38" s="77"/>
      <c r="J38" s="76">
        <f t="shared" ref="J38:J41" si="27">H38*I38</f>
        <v>0</v>
      </c>
      <c r="K38" s="76"/>
      <c r="L38" s="77"/>
      <c r="M38" s="86">
        <f t="shared" ref="M38:M41" si="28">K38+L38</f>
        <v>0</v>
      </c>
    </row>
    <row r="39" spans="1:13">
      <c r="A39" s="38">
        <v>1</v>
      </c>
      <c r="B39" s="7"/>
      <c r="C39" s="7" t="s">
        <v>116</v>
      </c>
      <c r="D39" s="16"/>
      <c r="E39" s="16"/>
      <c r="F39" s="77"/>
      <c r="G39" s="76">
        <f t="shared" si="26"/>
        <v>0</v>
      </c>
      <c r="H39" s="16"/>
      <c r="I39" s="77"/>
      <c r="J39" s="76">
        <f t="shared" si="27"/>
        <v>0</v>
      </c>
      <c r="K39" s="76"/>
      <c r="L39" s="77"/>
      <c r="M39" s="86">
        <f t="shared" si="28"/>
        <v>0</v>
      </c>
    </row>
    <row r="40" spans="1:13">
      <c r="A40" s="38">
        <v>2</v>
      </c>
      <c r="B40" s="3"/>
      <c r="C40" s="3"/>
      <c r="D40" s="16"/>
      <c r="E40" s="16"/>
      <c r="F40" s="77"/>
      <c r="G40" s="76">
        <f t="shared" si="26"/>
        <v>0</v>
      </c>
      <c r="H40" s="16"/>
      <c r="I40" s="77"/>
      <c r="J40" s="76">
        <f t="shared" si="27"/>
        <v>0</v>
      </c>
      <c r="K40" s="76"/>
      <c r="L40" s="77"/>
      <c r="M40" s="86">
        <f t="shared" si="28"/>
        <v>0</v>
      </c>
    </row>
    <row r="41" spans="1:13">
      <c r="A41" s="38" t="s">
        <v>25</v>
      </c>
      <c r="B41" s="3"/>
      <c r="C41" s="3"/>
      <c r="D41" s="16"/>
      <c r="E41" s="16"/>
      <c r="F41" s="77"/>
      <c r="G41" s="76">
        <f t="shared" si="26"/>
        <v>0</v>
      </c>
      <c r="H41" s="16"/>
      <c r="I41" s="77"/>
      <c r="J41" s="76">
        <f t="shared" si="27"/>
        <v>0</v>
      </c>
      <c r="K41" s="76"/>
      <c r="L41" s="77"/>
      <c r="M41" s="86">
        <f t="shared" si="28"/>
        <v>0</v>
      </c>
    </row>
    <row r="42" spans="1:13">
      <c r="A42" s="201" t="s">
        <v>139</v>
      </c>
      <c r="B42" s="202"/>
      <c r="C42" s="202"/>
      <c r="D42" s="202"/>
      <c r="E42" s="202"/>
      <c r="F42" s="203"/>
      <c r="G42" s="76">
        <f>SUM(G38:G41)</f>
        <v>0</v>
      </c>
      <c r="H42" s="57"/>
      <c r="I42" s="76"/>
      <c r="J42" s="76">
        <f t="shared" ref="J42" si="29">SUM(J38:J41)</f>
        <v>0</v>
      </c>
      <c r="K42" s="76">
        <f t="shared" ref="K42" si="30">SUM(K38:K41)</f>
        <v>0</v>
      </c>
      <c r="L42" s="76">
        <f t="shared" ref="L42" si="31">SUM(L38:L41)</f>
        <v>0</v>
      </c>
      <c r="M42" s="86">
        <f t="shared" ref="M42" si="32">SUM(M38:M41)</f>
        <v>0</v>
      </c>
    </row>
    <row r="43" spans="1:13">
      <c r="A43" s="19"/>
      <c r="B43" s="71"/>
      <c r="C43" s="15"/>
      <c r="D43" s="16"/>
      <c r="E43" s="16"/>
      <c r="F43" s="77"/>
      <c r="G43" s="76"/>
      <c r="H43" s="16"/>
      <c r="I43" s="77"/>
      <c r="J43" s="77"/>
      <c r="K43" s="77"/>
      <c r="L43" s="77"/>
      <c r="M43" s="87"/>
    </row>
    <row r="44" spans="1:13">
      <c r="A44" s="73" t="s">
        <v>115</v>
      </c>
      <c r="B44" s="72" t="s">
        <v>46</v>
      </c>
      <c r="C44" s="15"/>
      <c r="D44" s="16"/>
      <c r="E44" s="16"/>
      <c r="F44" s="77"/>
      <c r="G44" s="76">
        <f t="shared" ref="G44:G47" si="33">D44*F44</f>
        <v>0</v>
      </c>
      <c r="H44" s="16"/>
      <c r="I44" s="77"/>
      <c r="J44" s="76">
        <f t="shared" ref="J44:J47" si="34">H44*I44</f>
        <v>0</v>
      </c>
      <c r="K44" s="76"/>
      <c r="L44" s="77"/>
      <c r="M44" s="86">
        <f t="shared" ref="M44:M47" si="35">K44+L44</f>
        <v>0</v>
      </c>
    </row>
    <row r="45" spans="1:13">
      <c r="A45" s="19">
        <v>1</v>
      </c>
      <c r="B45" s="71" t="s">
        <v>50</v>
      </c>
      <c r="C45" s="15"/>
      <c r="D45" s="16"/>
      <c r="E45" s="16"/>
      <c r="F45" s="77"/>
      <c r="G45" s="76">
        <f t="shared" si="33"/>
        <v>0</v>
      </c>
      <c r="H45" s="16"/>
      <c r="I45" s="77"/>
      <c r="J45" s="76">
        <f t="shared" si="34"/>
        <v>0</v>
      </c>
      <c r="K45" s="76"/>
      <c r="L45" s="77"/>
      <c r="M45" s="86">
        <f t="shared" si="35"/>
        <v>0</v>
      </c>
    </row>
    <row r="46" spans="1:13">
      <c r="A46" s="19">
        <v>2</v>
      </c>
      <c r="B46" s="71" t="s">
        <v>51</v>
      </c>
      <c r="C46" s="15"/>
      <c r="D46" s="16"/>
      <c r="E46" s="16"/>
      <c r="F46" s="77"/>
      <c r="G46" s="76">
        <f t="shared" si="33"/>
        <v>0</v>
      </c>
      <c r="H46" s="16"/>
      <c r="I46" s="77"/>
      <c r="J46" s="76">
        <f t="shared" si="34"/>
        <v>0</v>
      </c>
      <c r="K46" s="76"/>
      <c r="L46" s="77"/>
      <c r="M46" s="86">
        <f t="shared" si="35"/>
        <v>0</v>
      </c>
    </row>
    <row r="47" spans="1:13">
      <c r="A47" s="38" t="s">
        <v>25</v>
      </c>
      <c r="B47" s="3"/>
      <c r="C47" s="15"/>
      <c r="D47" s="16"/>
      <c r="E47" s="16"/>
      <c r="F47" s="77"/>
      <c r="G47" s="76">
        <f t="shared" si="33"/>
        <v>0</v>
      </c>
      <c r="H47" s="16"/>
      <c r="I47" s="77"/>
      <c r="J47" s="76">
        <f t="shared" si="34"/>
        <v>0</v>
      </c>
      <c r="K47" s="76"/>
      <c r="L47" s="77"/>
      <c r="M47" s="86">
        <f t="shared" si="35"/>
        <v>0</v>
      </c>
    </row>
    <row r="48" spans="1:13">
      <c r="A48" s="201" t="s">
        <v>139</v>
      </c>
      <c r="B48" s="202"/>
      <c r="C48" s="202"/>
      <c r="D48" s="202"/>
      <c r="E48" s="202"/>
      <c r="F48" s="203"/>
      <c r="G48" s="76">
        <f>SUM(G44:G47)</f>
        <v>0</v>
      </c>
      <c r="H48" s="57"/>
      <c r="I48" s="76"/>
      <c r="J48" s="76">
        <f t="shared" ref="J48" si="36">SUM(J44:J47)</f>
        <v>0</v>
      </c>
      <c r="K48" s="76">
        <f t="shared" ref="K48" si="37">SUM(K44:K47)</f>
        <v>0</v>
      </c>
      <c r="L48" s="76">
        <f t="shared" ref="L48" si="38">SUM(L44:L47)</f>
        <v>0</v>
      </c>
      <c r="M48" s="86">
        <f t="shared" ref="M48" si="39">SUM(M44:M47)</f>
        <v>0</v>
      </c>
    </row>
    <row r="49" spans="1:13">
      <c r="A49" s="38"/>
      <c r="B49" s="3"/>
      <c r="C49" s="15"/>
      <c r="D49" s="16"/>
      <c r="E49" s="16"/>
      <c r="F49" s="77"/>
      <c r="G49" s="77"/>
      <c r="H49" s="16"/>
      <c r="I49" s="77"/>
      <c r="J49" s="77"/>
      <c r="K49" s="77"/>
      <c r="L49" s="77"/>
      <c r="M49" s="87"/>
    </row>
    <row r="50" spans="1:13" ht="15.75" customHeight="1">
      <c r="A50" s="121" t="s">
        <v>120</v>
      </c>
      <c r="B50" s="157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60"/>
    </row>
    <row r="51" spans="1:13" ht="15.75" customHeight="1">
      <c r="A51" s="112" t="s">
        <v>22</v>
      </c>
      <c r="B51" s="2" t="s">
        <v>23</v>
      </c>
      <c r="C51" s="117"/>
      <c r="D51" s="142"/>
      <c r="E51" s="142"/>
      <c r="F51" s="152"/>
      <c r="G51" s="143">
        <f t="shared" ref="G51:G53" si="40">D51*F51</f>
        <v>0</v>
      </c>
      <c r="H51" s="153"/>
      <c r="I51" s="154"/>
      <c r="J51" s="143">
        <f t="shared" ref="J51:J53" si="41">H51*I51</f>
        <v>0</v>
      </c>
      <c r="K51" s="143"/>
      <c r="L51" s="154"/>
      <c r="M51" s="155">
        <f t="shared" ref="M51:M53" si="42">K51+L51</f>
        <v>0</v>
      </c>
    </row>
    <row r="52" spans="1:13" ht="15.75" customHeight="1">
      <c r="A52" s="112" t="s">
        <v>24</v>
      </c>
      <c r="B52" s="2" t="s">
        <v>118</v>
      </c>
      <c r="C52" s="3"/>
      <c r="D52" s="57"/>
      <c r="E52" s="57"/>
      <c r="F52" s="77"/>
      <c r="G52" s="76">
        <f t="shared" si="40"/>
        <v>0</v>
      </c>
      <c r="H52" s="66"/>
      <c r="I52" s="78"/>
      <c r="J52" s="76">
        <f t="shared" si="41"/>
        <v>0</v>
      </c>
      <c r="K52" s="76"/>
      <c r="L52" s="78"/>
      <c r="M52" s="86">
        <f t="shared" si="42"/>
        <v>0</v>
      </c>
    </row>
    <row r="53" spans="1:13" ht="15.75" customHeight="1">
      <c r="A53" s="112" t="s">
        <v>117</v>
      </c>
      <c r="B53" s="3" t="s">
        <v>25</v>
      </c>
      <c r="C53" s="3"/>
      <c r="D53" s="57"/>
      <c r="E53" s="57"/>
      <c r="F53" s="77"/>
      <c r="G53" s="76">
        <f t="shared" si="40"/>
        <v>0</v>
      </c>
      <c r="H53" s="66"/>
      <c r="I53" s="78"/>
      <c r="J53" s="76">
        <f t="shared" si="41"/>
        <v>0</v>
      </c>
      <c r="K53" s="76"/>
      <c r="L53" s="78"/>
      <c r="M53" s="86">
        <f t="shared" si="42"/>
        <v>0</v>
      </c>
    </row>
    <row r="54" spans="1:13">
      <c r="A54" s="201" t="s">
        <v>139</v>
      </c>
      <c r="B54" s="202"/>
      <c r="C54" s="202"/>
      <c r="D54" s="202"/>
      <c r="E54" s="202"/>
      <c r="F54" s="203"/>
      <c r="G54" s="76">
        <f>SUM(G51:G53)</f>
        <v>0</v>
      </c>
      <c r="H54" s="16"/>
      <c r="I54" s="77"/>
      <c r="J54" s="76">
        <f t="shared" ref="J54:M54" si="43">SUM(J51:J53)</f>
        <v>0</v>
      </c>
      <c r="K54" s="76">
        <f t="shared" si="43"/>
        <v>0</v>
      </c>
      <c r="L54" s="76">
        <f t="shared" si="43"/>
        <v>0</v>
      </c>
      <c r="M54" s="86">
        <f t="shared" si="43"/>
        <v>0</v>
      </c>
    </row>
    <row r="55" spans="1:13">
      <c r="A55" s="19"/>
      <c r="B55" s="15"/>
      <c r="C55" s="15"/>
      <c r="D55" s="16"/>
      <c r="E55" s="16"/>
      <c r="F55" s="77"/>
      <c r="G55" s="77"/>
      <c r="H55" s="16"/>
      <c r="I55" s="77"/>
      <c r="J55" s="77"/>
      <c r="K55" s="77"/>
      <c r="L55" s="77"/>
      <c r="M55" s="87"/>
    </row>
    <row r="56" spans="1:13">
      <c r="A56" s="186" t="s">
        <v>142</v>
      </c>
      <c r="B56" s="187"/>
      <c r="C56" s="187"/>
      <c r="D56" s="187"/>
      <c r="E56" s="187"/>
      <c r="F56" s="187"/>
      <c r="G56" s="76">
        <f>G12+G18+G24+G30+G36+G42+G48+G54</f>
        <v>1000000</v>
      </c>
      <c r="H56" s="127"/>
      <c r="I56" s="128"/>
      <c r="J56" s="76">
        <f>J12+J18+J24+J30+J36+J42+J48+J54</f>
        <v>1105000</v>
      </c>
      <c r="K56" s="76">
        <f>K12+K18+K24+K30+K36+K42+K48+K54</f>
        <v>205000</v>
      </c>
      <c r="L56" s="76">
        <f>L12+L18+L24+L30+L36+L42+L48+L54</f>
        <v>-100000</v>
      </c>
      <c r="M56" s="86">
        <f>M12+M18+M24+M30+M36+M42+M48+M54</f>
        <v>105000</v>
      </c>
    </row>
    <row r="57" spans="1:13">
      <c r="A57" s="186" t="s">
        <v>140</v>
      </c>
      <c r="B57" s="187"/>
      <c r="C57" s="187"/>
      <c r="D57" s="187"/>
      <c r="E57" s="187"/>
      <c r="F57" s="187"/>
      <c r="G57" s="158">
        <f>ROUND(G56*0.05,0)</f>
        <v>50000</v>
      </c>
      <c r="H57" s="127"/>
      <c r="I57" s="128"/>
      <c r="J57" s="158">
        <f>ROUND(J56*0.05,0)</f>
        <v>55250</v>
      </c>
      <c r="K57" s="158">
        <f>ROUND(K56*0.05,0)</f>
        <v>10250</v>
      </c>
      <c r="L57" s="158">
        <f>ROUND(L56*0.05,0)</f>
        <v>-5000</v>
      </c>
      <c r="M57" s="161">
        <f>ROUND(M56*0.05,0)</f>
        <v>5250</v>
      </c>
    </row>
    <row r="58" spans="1:13" ht="15.75" thickBot="1">
      <c r="A58" s="184" t="s">
        <v>62</v>
      </c>
      <c r="B58" s="185"/>
      <c r="C58" s="185"/>
      <c r="D58" s="185"/>
      <c r="E58" s="185"/>
      <c r="F58" s="185"/>
      <c r="G58" s="105">
        <f>G56+G57</f>
        <v>1050000</v>
      </c>
      <c r="H58" s="68"/>
      <c r="I58" s="80"/>
      <c r="J58" s="105">
        <f>J56+J57</f>
        <v>1160250</v>
      </c>
      <c r="K58" s="105">
        <f>K56+K57</f>
        <v>215250</v>
      </c>
      <c r="L58" s="105">
        <f>L56+L57</f>
        <v>-105000</v>
      </c>
      <c r="M58" s="93">
        <f>M56+M57</f>
        <v>110250</v>
      </c>
    </row>
    <row r="59" spans="1:13" ht="150" customHeight="1" thickBot="1">
      <c r="A59" s="219" t="s">
        <v>68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1"/>
    </row>
    <row r="60" spans="1:13">
      <c r="A60" s="243" t="s">
        <v>154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</row>
  </sheetData>
  <mergeCells count="29">
    <mergeCell ref="A36:F36"/>
    <mergeCell ref="A42:F42"/>
    <mergeCell ref="A5:A6"/>
    <mergeCell ref="B5:B6"/>
    <mergeCell ref="C5:C6"/>
    <mergeCell ref="D5:G5"/>
    <mergeCell ref="A1:M1"/>
    <mergeCell ref="A12:F12"/>
    <mergeCell ref="A18:F18"/>
    <mergeCell ref="A24:F24"/>
    <mergeCell ref="A30:F30"/>
    <mergeCell ref="A2:B2"/>
    <mergeCell ref="A3:B3"/>
    <mergeCell ref="A4:M4"/>
    <mergeCell ref="H5:J5"/>
    <mergeCell ref="K5:L5"/>
    <mergeCell ref="C3:F3"/>
    <mergeCell ref="C2:F2"/>
    <mergeCell ref="G3:H3"/>
    <mergeCell ref="G2:H2"/>
    <mergeCell ref="I3:M3"/>
    <mergeCell ref="I2:M2"/>
    <mergeCell ref="A48:F48"/>
    <mergeCell ref="A54:F54"/>
    <mergeCell ref="A58:F58"/>
    <mergeCell ref="A59:M59"/>
    <mergeCell ref="A60:M60"/>
    <mergeCell ref="A56:F56"/>
    <mergeCell ref="A57:F57"/>
  </mergeCells>
  <phoneticPr fontId="1" type="noConversion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5</vt:i4>
      </vt:variant>
    </vt:vector>
  </HeadingPairs>
  <TitlesOfParts>
    <vt:vector size="11" baseType="lpstr">
      <vt:lpstr>工程報價單總表</vt:lpstr>
      <vt:lpstr>工程報價單明細表</vt:lpstr>
      <vt:lpstr>設備清冊</vt:lpstr>
      <vt:lpstr>綠色產品綠建材清冊</vt:lpstr>
      <vt:lpstr>(異動用)工程變更追加減總表</vt:lpstr>
      <vt:lpstr>(異動用)工程變更追加減明細表</vt:lpstr>
      <vt:lpstr>'(異動用)工程變更追加減明細表'!Print_Area</vt:lpstr>
      <vt:lpstr>'(異動用)工程變更追加減總表'!Print_Area</vt:lpstr>
      <vt:lpstr>工程報價單總表!Print_Area</vt:lpstr>
      <vt:lpstr>設備清冊!Print_Area</vt:lpstr>
      <vt:lpstr>設備清冊!Print_Titles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2023-06-30T01:36:43Z</dcterms:modified>
</cp:coreProperties>
</file>